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1" sheetId="1" r:id="rId1"/>
    <sheet name="Sheet5" sheetId="2" r:id="rId2"/>
  </sheets>
  <definedNames/>
  <calcPr fullCalcOnLoad="1"/>
</workbook>
</file>

<file path=xl/sharedStrings.xml><?xml version="1.0" encoding="utf-8"?>
<sst xmlns="http://schemas.openxmlformats.org/spreadsheetml/2006/main" count="626" uniqueCount="558">
  <si>
    <t>截止4月23日我校国库集中支付（零余额）项目资金支出进度统计表           单位：元</t>
  </si>
  <si>
    <t>部门编号</t>
  </si>
  <si>
    <t>项目编号</t>
  </si>
  <si>
    <t>项目名称</t>
  </si>
  <si>
    <t>项目负责人</t>
  </si>
  <si>
    <t>当年下达数</t>
  </si>
  <si>
    <t>使用金额</t>
  </si>
  <si>
    <t>当前余额</t>
  </si>
  <si>
    <t>支出进度</t>
  </si>
  <si>
    <t>一、</t>
  </si>
  <si>
    <t>2018年生均定额拨款</t>
  </si>
  <si>
    <t>0001</t>
  </si>
  <si>
    <t>零A332-2018年生均经费统筹安排高水平大学</t>
  </si>
  <si>
    <t>华南农业大学</t>
  </si>
  <si>
    <t>零A332-2018年生均统筹高水平大学-房屋道路</t>
  </si>
  <si>
    <t>蔡茂华</t>
  </si>
  <si>
    <t>零A332-2018年生均统筹高水平-动科等增容</t>
  </si>
  <si>
    <t>二、</t>
  </si>
  <si>
    <t>2016年中央财政支持高校建设专项资金</t>
  </si>
  <si>
    <t>零A275教学大楼修缮项目非基建类</t>
  </si>
  <si>
    <t>零A275水利与土木工程教学实验平台建设</t>
  </si>
  <si>
    <t>刘爱华</t>
  </si>
  <si>
    <t>零A275电子工程创新教学实验平台建设</t>
  </si>
  <si>
    <t>李震</t>
  </si>
  <si>
    <t>零A275智能化通识管理教学实验中心建设</t>
  </si>
  <si>
    <t>陈建军</t>
  </si>
  <si>
    <t>零A275学生宿舍水电及房屋修缮非基建类</t>
  </si>
  <si>
    <t>王成树</t>
  </si>
  <si>
    <t>三、</t>
  </si>
  <si>
    <t>2017年中央财政支持高校建设专项资金</t>
  </si>
  <si>
    <t>零A318中央财政支持地方-第五教学楼BCD栋课</t>
  </si>
  <si>
    <t>覃枝安</t>
  </si>
  <si>
    <t>零A318中央财政支持地方-农学院本科教学实</t>
  </si>
  <si>
    <t>马启彬</t>
  </si>
  <si>
    <t>零A318中央财政支持地方-生物质材料与能源</t>
  </si>
  <si>
    <t>胡传双</t>
  </si>
  <si>
    <t>零A318中央财政支持地方-车辆工程教学实验</t>
  </si>
  <si>
    <t>李君</t>
  </si>
  <si>
    <t>零A318中央财政支持地方-海洋学院实验教学</t>
  </si>
  <si>
    <t>刘丽</t>
  </si>
  <si>
    <t>零A318中央财政支持地方-农业航空科研平台</t>
  </si>
  <si>
    <t>LANYUBIN</t>
  </si>
  <si>
    <t>零A318中央财政支持地方-数字化档案信息资</t>
  </si>
  <si>
    <t>李梅</t>
  </si>
  <si>
    <t>零A318中央财政支持地方-学生宿舍门禁系统</t>
  </si>
  <si>
    <t>邱亚洪</t>
  </si>
  <si>
    <t>四、</t>
  </si>
  <si>
    <t>教育专项</t>
  </si>
  <si>
    <t>零A326-2017年省教育厅新增减离退休人员费</t>
  </si>
  <si>
    <t>学校</t>
  </si>
  <si>
    <t>零A329 广东省2018年经济困难大学新生资助</t>
  </si>
  <si>
    <t>零A259高校社区二级心理辅导站建设与保障</t>
  </si>
  <si>
    <t>刘月秀</t>
  </si>
  <si>
    <t>零A259高校名辅导员工作室</t>
  </si>
  <si>
    <t>陈晓梅</t>
  </si>
  <si>
    <t>零A297-2017年教育工作项目</t>
  </si>
  <si>
    <t>零A335 2018年本专科生国家助学金预安排资</t>
  </si>
  <si>
    <t>零A331-2018年研究生国家助学金预安排资金</t>
  </si>
  <si>
    <t>彭新湘</t>
  </si>
  <si>
    <t>零A282 2016广东省理论宣传青年优秀人才</t>
  </si>
  <si>
    <t>朱斌</t>
  </si>
  <si>
    <t>零A274扶持华南农业大学学报经费</t>
  </si>
  <si>
    <t>张事业</t>
  </si>
  <si>
    <t>零A259教育发展专项资金</t>
  </si>
  <si>
    <t>余让才</t>
  </si>
  <si>
    <t>零A336广东农村政策研究中心“三农”研究经</t>
  </si>
  <si>
    <t>谭砚文</t>
  </si>
  <si>
    <t>零A327-2017年广东省高等教育教学成果奖</t>
  </si>
  <si>
    <t>张永亮</t>
  </si>
  <si>
    <t>零A328 2018年本专科生国家励志奖学金预安</t>
  </si>
  <si>
    <t>零A337广东省2018年高校学生服兵役国家资助</t>
  </si>
  <si>
    <t>零A334-预安排2018年本专科生国家奖学金</t>
  </si>
  <si>
    <t>零A333-2018年研究生学业奖学金预安排资金</t>
  </si>
  <si>
    <t>零A330 2018年研究生国家奖学金预安排资金</t>
  </si>
  <si>
    <t>五、</t>
  </si>
  <si>
    <t>科研专项等</t>
  </si>
  <si>
    <t>F17173</t>
  </si>
  <si>
    <t>零B278生猪养殖机械化设施与设备岗位专家蔡</t>
  </si>
  <si>
    <t>蔡更元</t>
  </si>
  <si>
    <t>零C36省级治污保洁和节能减排专项</t>
  </si>
  <si>
    <t>F17187</t>
  </si>
  <si>
    <t>零B294茶叶病虫害综合防控岗位专家</t>
  </si>
  <si>
    <t>曹藩荣</t>
  </si>
  <si>
    <t>F18036</t>
  </si>
  <si>
    <t>零B327客家炒绿茶栽培技术规程</t>
  </si>
  <si>
    <t>C17077</t>
  </si>
  <si>
    <t>零B266新型高效萃取分离油茶籽中茶叶、茶皂</t>
  </si>
  <si>
    <t>曹庸</t>
  </si>
  <si>
    <t>F15057</t>
  </si>
  <si>
    <t>零B144油用辣木良种选育与栽培技术的研究和</t>
  </si>
  <si>
    <t>曾曙才</t>
  </si>
  <si>
    <t>F17168</t>
  </si>
  <si>
    <t>零B269水稻流通与经济岗位专家陈风波</t>
  </si>
  <si>
    <t>陈风波</t>
  </si>
  <si>
    <t>F16211</t>
  </si>
  <si>
    <t>零B193丁酸梭菌作为仔猪肠道健康添加剂的研</t>
  </si>
  <si>
    <t>陈峰</t>
  </si>
  <si>
    <t>F17062</t>
  </si>
  <si>
    <t>零B263森林高效可持续经营模式研究与示范</t>
  </si>
  <si>
    <t>陈红跃</t>
  </si>
  <si>
    <t>F18032</t>
  </si>
  <si>
    <t>零B333蔬菜害虫重要天敌叉角厉蝽人工大量</t>
  </si>
  <si>
    <t>陈科伟</t>
  </si>
  <si>
    <t>F16294</t>
  </si>
  <si>
    <t>零B219广东有机猕猴桃标准化生产技术规程</t>
  </si>
  <si>
    <t>陈日远</t>
  </si>
  <si>
    <t>F17036</t>
  </si>
  <si>
    <t>零B240珍贵树种红椿的高效栽培技术</t>
  </si>
  <si>
    <t>陈晓阳</t>
  </si>
  <si>
    <t>F17166</t>
  </si>
  <si>
    <t>零B311适应东帝汶种植的大豆玉米新品种</t>
  </si>
  <si>
    <t>程艳波</t>
  </si>
  <si>
    <t>F17053</t>
  </si>
  <si>
    <t>零B254南药益智及其近缘种种质资源收集</t>
  </si>
  <si>
    <t>崔大方</t>
  </si>
  <si>
    <t>F17037</t>
  </si>
  <si>
    <t>零B248钟花樱桃Cerasuscampanulata</t>
  </si>
  <si>
    <t>F18041</t>
  </si>
  <si>
    <t>零B336亮叶木莲和大果木莲育苗技术规程</t>
  </si>
  <si>
    <t>邓小梅</t>
  </si>
  <si>
    <t>F17059</t>
  </si>
  <si>
    <t>零B260大果木莲等珍贵木兰科树种种质资源</t>
  </si>
  <si>
    <t>C17078</t>
  </si>
  <si>
    <t>零B323广东省河源市油茶标准化示范区</t>
  </si>
  <si>
    <t>F18043</t>
  </si>
  <si>
    <t>零F06粉防已碱光动力载药系统的构建</t>
  </si>
  <si>
    <t>邓亚利</t>
  </si>
  <si>
    <t>F18048</t>
  </si>
  <si>
    <t>零A338NATURE大师学术沙龙</t>
  </si>
  <si>
    <t>董梅</t>
  </si>
  <si>
    <t>F17020</t>
  </si>
  <si>
    <t>零B236水产饲用广谱性代抗生素的研制</t>
  </si>
  <si>
    <t>方祥</t>
  </si>
  <si>
    <t>F16210</t>
  </si>
  <si>
    <t>零B193新型可替代抗生素抗菌型饲料添加剂的</t>
  </si>
  <si>
    <t>F17189</t>
  </si>
  <si>
    <t>零B298饲料成分与营养价值岗位专家</t>
  </si>
  <si>
    <t>冯定远</t>
  </si>
  <si>
    <t>F17058</t>
  </si>
  <si>
    <t>零B259润楠属景观树种筛选与示范栽培</t>
  </si>
  <si>
    <t>冯志坚</t>
  </si>
  <si>
    <t>F16146</t>
  </si>
  <si>
    <t>零B187草鱼肝脏脂肪异常沉积发生机制及调控</t>
  </si>
  <si>
    <t>甘炼</t>
  </si>
  <si>
    <t>F17042</t>
  </si>
  <si>
    <t>零B250杂交墨兰新品种栽培技术规程</t>
  </si>
  <si>
    <t>郭和蓉</t>
  </si>
  <si>
    <t>F17195</t>
  </si>
  <si>
    <t>零B304食用菌综合利用与采后贮藏岗位专家</t>
  </si>
  <si>
    <t>郭丽琼</t>
  </si>
  <si>
    <t>F17164</t>
  </si>
  <si>
    <t>零B309华南农业大学国际中兽医培训基地</t>
  </si>
  <si>
    <t>郭世宁</t>
  </si>
  <si>
    <t>F17039</t>
  </si>
  <si>
    <t>零B242林下栽培草珊瑚技术规程</t>
  </si>
  <si>
    <t>何茜</t>
  </si>
  <si>
    <t>F15052</t>
  </si>
  <si>
    <t>零B144林下经济立体循环高效栽培模式研究与</t>
  </si>
  <si>
    <t>F17197</t>
  </si>
  <si>
    <t>零B306优希水果种质资源评价与特色品种</t>
  </si>
  <si>
    <t>何业华</t>
  </si>
  <si>
    <t>F16304</t>
  </si>
  <si>
    <t>零B229纳米纤维素评价技术指标体系研究</t>
  </si>
  <si>
    <t>F18035</t>
  </si>
  <si>
    <t>零B332广东荔枝高接换种技术规程</t>
  </si>
  <si>
    <t>胡桂兵</t>
  </si>
  <si>
    <t>F17177</t>
  </si>
  <si>
    <t>零B283特色蔬菜遗传与育种岗位专家</t>
  </si>
  <si>
    <t>胡开林</t>
  </si>
  <si>
    <t>F17199</t>
  </si>
  <si>
    <t>零B308优希水果栽培与土肥岗位专家</t>
  </si>
  <si>
    <t>黄旭明</t>
  </si>
  <si>
    <t>F17186</t>
  </si>
  <si>
    <t>零B293茶叶育种岗位专家</t>
  </si>
  <si>
    <t>黄亚辉</t>
  </si>
  <si>
    <t>F17040</t>
  </si>
  <si>
    <t>零B245油茶地蜂人工放养技术规程</t>
  </si>
  <si>
    <t>黄永芳</t>
  </si>
  <si>
    <t>F17061</t>
  </si>
  <si>
    <t>零B262富含功能活性成分的茶油生产关键技术</t>
  </si>
  <si>
    <t>C16062</t>
  </si>
  <si>
    <t>零B185粤华1号等油茶优良无性系推广</t>
  </si>
  <si>
    <t>F16028</t>
  </si>
  <si>
    <t>零B154城市退化河岸生态系统生态恢复与重建</t>
  </si>
  <si>
    <t>贾小容</t>
  </si>
  <si>
    <t>F17038</t>
  </si>
  <si>
    <t>零B241大叶桃花木苗木培育技术规程</t>
  </si>
  <si>
    <t>F17191</t>
  </si>
  <si>
    <t>零B300饲料工艺与安全控制岗位专家</t>
  </si>
  <si>
    <t>江青艳</t>
  </si>
  <si>
    <t>F17200</t>
  </si>
  <si>
    <t>零B277农产品质量安全共性关键技术创新</t>
  </si>
  <si>
    <t>雷红涛</t>
  </si>
  <si>
    <t>F15070</t>
  </si>
  <si>
    <t>零B139柑橘黄龙病和香蕉枯萎病的防控理论创</t>
  </si>
  <si>
    <t>李华平</t>
  </si>
  <si>
    <t>F18040</t>
  </si>
  <si>
    <t>零B331广东省景观生态林带造林技术规程</t>
  </si>
  <si>
    <t>李吉跃</t>
  </si>
  <si>
    <t>F16261</t>
  </si>
  <si>
    <t>零B209农用无人机风力授粉作业效果评价</t>
  </si>
  <si>
    <t>李继宇</t>
  </si>
  <si>
    <t>F17176</t>
  </si>
  <si>
    <t>零B281岭南水果设施与机械化岗位专家</t>
  </si>
  <si>
    <t>F16196</t>
  </si>
  <si>
    <t>零B183刺激隐核虫病的免疫防控试验</t>
  </si>
  <si>
    <t>李言伟</t>
  </si>
  <si>
    <t>F16213</t>
  </si>
  <si>
    <t>零B193镉铅重金属污染稻田高富集植物与低累</t>
  </si>
  <si>
    <t>李永涛</t>
  </si>
  <si>
    <t>F17248</t>
  </si>
  <si>
    <t>零A308广东省理论宣传青年优秀人才</t>
  </si>
  <si>
    <t>练庆伟</t>
  </si>
  <si>
    <t>F17387</t>
  </si>
  <si>
    <t>零A324习近平总书记关于理想信念重要论述</t>
  </si>
  <si>
    <t>F16262</t>
  </si>
  <si>
    <t>零B208广陈皮种植极其产后加工标准化研究</t>
  </si>
  <si>
    <t>梁社坚</t>
  </si>
  <si>
    <t>F15059</t>
  </si>
  <si>
    <t>零B144中国传统木本名花桂花广东地方品种良</t>
  </si>
  <si>
    <t>廖飞雄</t>
  </si>
  <si>
    <t>F16293</t>
  </si>
  <si>
    <t>零B218金钱树盆栽产品质量标准制订</t>
  </si>
  <si>
    <t>F16212</t>
  </si>
  <si>
    <t>零B193薯类加工下脚料发酵生物饲料生产技术</t>
  </si>
  <si>
    <t>廖美德</t>
  </si>
  <si>
    <t>F17322</t>
  </si>
  <si>
    <t>零B325种禽场动物疫病净化复核</t>
  </si>
  <si>
    <t>廖明</t>
  </si>
  <si>
    <t>E17014</t>
  </si>
  <si>
    <t>零B233家禽科学健康养殖技术规范研究</t>
  </si>
  <si>
    <t>F17163</t>
  </si>
  <si>
    <t>零B267鸡肉功能肽高效制备及其安全生产</t>
  </si>
  <si>
    <t>林捷</t>
  </si>
  <si>
    <t>F16216</t>
  </si>
  <si>
    <t>零B193冰鲜禽肉质量安全与品质控制关键共性</t>
  </si>
  <si>
    <t>F17194</t>
  </si>
  <si>
    <t>零B303食用菌育种与菌种繁育岗位专家</t>
  </si>
  <si>
    <t>林俊芳</t>
  </si>
  <si>
    <t>零A259高校大学生心理健康教育区域中心</t>
  </si>
  <si>
    <t>林媛</t>
  </si>
  <si>
    <t>F17174</t>
  </si>
  <si>
    <t>零B279岭南水果遗传育种与改良岗位专家</t>
  </si>
  <si>
    <t>刘成明</t>
  </si>
  <si>
    <t>F17228</t>
  </si>
  <si>
    <t>零B313-绿色防控和农药减量控害等技术研究</t>
  </si>
  <si>
    <t>刘承兰</t>
  </si>
  <si>
    <t>F17215</t>
  </si>
  <si>
    <t>零B265华南地区肉牛精粗饲料研发及推广应用</t>
  </si>
  <si>
    <t>刘德武</t>
  </si>
  <si>
    <t>F16218</t>
  </si>
  <si>
    <t>零B194牛羊品种改良示范推广</t>
  </si>
  <si>
    <t>F17180</t>
  </si>
  <si>
    <t>零B287特色蔬菜设施与机械化岗位专家</t>
  </si>
  <si>
    <t>刘厚诚</t>
  </si>
  <si>
    <t>F18034</t>
  </si>
  <si>
    <t>零B339桑芽种植技术规程</t>
  </si>
  <si>
    <t>刘吉平</t>
  </si>
  <si>
    <t>F17035</t>
  </si>
  <si>
    <t>零B247商品小蚕安全生产技术规程</t>
  </si>
  <si>
    <t>F17203</t>
  </si>
  <si>
    <t>零B274蚕桑重大疫病绿色防控技术研究</t>
  </si>
  <si>
    <t>F16150</t>
  </si>
  <si>
    <t>零B191广东地区草鱼种质资源现状调查及评估</t>
  </si>
  <si>
    <t>F17229</t>
  </si>
  <si>
    <t>零B313-水稻细菌性穗枯病菌</t>
  </si>
  <si>
    <t>刘琼光</t>
  </si>
  <si>
    <t>F17231</t>
  </si>
  <si>
    <t>零B312-2017年广东省畜禽产品质量安全监测</t>
  </si>
  <si>
    <t>刘文字</t>
  </si>
  <si>
    <t>F17230</t>
  </si>
  <si>
    <t>零B312-2018年省级畜禽产品药物残留检测能</t>
  </si>
  <si>
    <t>F16223</t>
  </si>
  <si>
    <t>零B197省级畜禽产品药物残留检测能力比对</t>
  </si>
  <si>
    <t>F16224</t>
  </si>
  <si>
    <t>零B197广东省畜禽产品质量安全监测及监测</t>
  </si>
  <si>
    <t>F16225</t>
  </si>
  <si>
    <t>零B197省级畜禽产品质量安全应急处置、检测</t>
  </si>
  <si>
    <t>F16208</t>
  </si>
  <si>
    <t>零B193牛羊重要疫病快速鉴别技术研究与示范</t>
  </si>
  <si>
    <t>罗满林</t>
  </si>
  <si>
    <t>F16311</t>
  </si>
  <si>
    <t>零B231"三高”农业科技服务平台与特色产业</t>
  </si>
  <si>
    <t>吕建秋</t>
  </si>
  <si>
    <t>F17105</t>
  </si>
  <si>
    <t>零B264蔬菜“三高”农业新技术与品种的集成</t>
  </si>
  <si>
    <t>F17055</t>
  </si>
  <si>
    <t>零B256稀土采矿迹地生态修复植物材料</t>
  </si>
  <si>
    <t>马玲</t>
  </si>
  <si>
    <t>F18044</t>
  </si>
  <si>
    <t>零F06广东特色药膳五指毛桃治未病菌营养机</t>
  </si>
  <si>
    <t>马鑫斌</t>
  </si>
  <si>
    <t>F16298</t>
  </si>
  <si>
    <t>零B223巨大口蘑菌种生产的标准化研究</t>
  </si>
  <si>
    <t>莫美华</t>
  </si>
  <si>
    <t>F15056</t>
  </si>
  <si>
    <t>零B144基于林相改造的人工林生态经营技术研</t>
  </si>
  <si>
    <t>莫晓勇</t>
  </si>
  <si>
    <t>F17182</t>
  </si>
  <si>
    <t>零B289家禽遗传育种与繁育岗位专家</t>
  </si>
  <si>
    <t>聂庆华</t>
  </si>
  <si>
    <t>F17041</t>
  </si>
  <si>
    <t>零B243黄梁木高效栽培技术规程</t>
  </si>
  <si>
    <t>欧阳昆唏</t>
  </si>
  <si>
    <t>F17018</t>
  </si>
  <si>
    <t>零B234木本饲料在水产无抗养殖关键技术</t>
  </si>
  <si>
    <t>潘庆</t>
  </si>
  <si>
    <t>F16026</t>
  </si>
  <si>
    <t>零B154黄梁木优良种源/家系定向培育及产业</t>
  </si>
  <si>
    <t>彭昌操</t>
  </si>
  <si>
    <t>M16001</t>
  </si>
  <si>
    <t>零A284经费使用及执行进度管理的路径</t>
  </si>
  <si>
    <t>彭秋莲</t>
  </si>
  <si>
    <t>F16271</t>
  </si>
  <si>
    <t>零B201名优水产繁育及健康养殖技术示范</t>
  </si>
  <si>
    <t>秦启伟</t>
  </si>
  <si>
    <t>F16206</t>
  </si>
  <si>
    <t>零B193柑橘黄龙病传播媒介柑橘木虱的监测预</t>
  </si>
  <si>
    <t>邱宝利</t>
  </si>
  <si>
    <t>F17175</t>
  </si>
  <si>
    <t>零B280岭南水果病虫害防控岗位专家</t>
  </si>
  <si>
    <t>零A287 2017年度国家励志奖学金及助学金</t>
  </si>
  <si>
    <t>零A289 2017年度国家本专科生金中央资金</t>
  </si>
  <si>
    <t>F17033</t>
  </si>
  <si>
    <t>零B244广东有机菜心种植的标准化技术</t>
  </si>
  <si>
    <t>沈宏</t>
  </si>
  <si>
    <t>F18030</t>
  </si>
  <si>
    <t>零B328广东甜玉米有机种植体系的标准化研究</t>
  </si>
  <si>
    <t>F17206</t>
  </si>
  <si>
    <t>零B288优良多抗甘蔗新品种选育及配套</t>
  </si>
  <si>
    <t>沈万宽</t>
  </si>
  <si>
    <t>F18038</t>
  </si>
  <si>
    <t>零B338黑皮果庶种苗提纯复壮技术规程</t>
  </si>
  <si>
    <t>F16263</t>
  </si>
  <si>
    <t>零B207甘蔗健康种苗生产技术规程</t>
  </si>
  <si>
    <t>F16197</t>
  </si>
  <si>
    <t>零B156现代农业“五位一体”示范基地</t>
  </si>
  <si>
    <t>苏弟华</t>
  </si>
  <si>
    <t>F17021</t>
  </si>
  <si>
    <t>零B237鱼源态弧菌流行病学调查与免疫防控</t>
  </si>
  <si>
    <t>孙红岩</t>
  </si>
  <si>
    <t>F15073</t>
  </si>
  <si>
    <t>零B139农产品中有害物快速检测新技术推广与</t>
  </si>
  <si>
    <t>孙远明</t>
  </si>
  <si>
    <t>F17051</t>
  </si>
  <si>
    <t>零B253广东省生态公益林自我补偿机制研究</t>
  </si>
  <si>
    <t>唐光大</t>
  </si>
  <si>
    <t>F17386</t>
  </si>
  <si>
    <t>零A324习近平总书记反腐败战略研究</t>
  </si>
  <si>
    <t>唐土红</t>
  </si>
  <si>
    <t>F17167</t>
  </si>
  <si>
    <t>零B268水稻耕作与土肥岗位专家唐湘如</t>
  </si>
  <si>
    <t>唐湘如</t>
  </si>
  <si>
    <t>F17019</t>
  </si>
  <si>
    <t>零B235海洋渔业有机垃圾无害化资源经处理关</t>
  </si>
  <si>
    <t>王春铭</t>
  </si>
  <si>
    <t>F17207</t>
  </si>
  <si>
    <t>零B282模块化发酵柜中猪烘干式</t>
  </si>
  <si>
    <t>王德汉</t>
  </si>
  <si>
    <t>F16301</t>
  </si>
  <si>
    <t>零B226生鲜食品加工过程中良痕量VBNG食源细</t>
  </si>
  <si>
    <t>王丽</t>
  </si>
  <si>
    <t>F16145</t>
  </si>
  <si>
    <t>零B186珍珠贝种质安全保藏技术及在育种中</t>
  </si>
  <si>
    <t>王梅芳</t>
  </si>
  <si>
    <t>F18037</t>
  </si>
  <si>
    <t>零B337水稻抗逆性育苗技术规程</t>
  </si>
  <si>
    <t>王瑞龙</t>
  </si>
  <si>
    <t>F18042</t>
  </si>
  <si>
    <t>零B330辣椒间作栽培技术规程</t>
  </si>
  <si>
    <t>F16299</t>
  </si>
  <si>
    <t>零B224薇甘菊萎蔫病毒鉴定技术规程</t>
  </si>
  <si>
    <t>F18039</t>
  </si>
  <si>
    <t>零B329乌鹅肉用鹅饲养标准制定</t>
  </si>
  <si>
    <t>王文策</t>
  </si>
  <si>
    <t>F16300</t>
  </si>
  <si>
    <t>零B225马尾松苗抗松材线虫病评价技术标准</t>
  </si>
  <si>
    <t>王新荣</t>
  </si>
  <si>
    <t>F18031</t>
  </si>
  <si>
    <t>零B335烟粉虱优势天敌刀角瓢虫规模化繁殖</t>
  </si>
  <si>
    <t>王兴民</t>
  </si>
  <si>
    <t>F17165</t>
  </si>
  <si>
    <t>零B310老挝蔬菜害虫生物防治技术应用推广</t>
  </si>
  <si>
    <t>F17185</t>
  </si>
  <si>
    <t>零B292家禽营养岗位专家</t>
  </si>
  <si>
    <t>王修启</t>
  </si>
  <si>
    <t>F15140</t>
  </si>
  <si>
    <t>零B149APF-I型松墨天牛化学诱剂推广示范</t>
  </si>
  <si>
    <t>温秀军</t>
  </si>
  <si>
    <t>F17247</t>
  </si>
  <si>
    <t>零A307推动广东食品安全走在全国前列</t>
  </si>
  <si>
    <t>文晓巍</t>
  </si>
  <si>
    <t>F16255</t>
  </si>
  <si>
    <t>零B215翅英决明和双英决明育苗技术规程</t>
  </si>
  <si>
    <t>翁殊斐</t>
  </si>
  <si>
    <t>F17057</t>
  </si>
  <si>
    <t>零B258珍贵树种花榈木良种选育和高效栽培</t>
  </si>
  <si>
    <t>吴蔼民</t>
  </si>
  <si>
    <t>F16257</t>
  </si>
  <si>
    <t>零B213肉桂叶采收等级划分与质量控制规程</t>
  </si>
  <si>
    <t>吴鸿</t>
  </si>
  <si>
    <t>F17060</t>
  </si>
  <si>
    <t>零B261肉桂优良品系栽培和精油生产的关键技</t>
  </si>
  <si>
    <t>F17188</t>
  </si>
  <si>
    <t>零B297茶叶设施与机械化岗位专家</t>
  </si>
  <si>
    <t>吴伟斌</t>
  </si>
  <si>
    <t>F15054</t>
  </si>
  <si>
    <t>零B144广东省石灰岩地区优良抗逆树种筛选及</t>
  </si>
  <si>
    <t>吴永彬</t>
  </si>
  <si>
    <t>F17170</t>
  </si>
  <si>
    <t>零B270生猪首席专家吴珍芳</t>
  </si>
  <si>
    <t>吴珍芳</t>
  </si>
  <si>
    <t>F17204</t>
  </si>
  <si>
    <t>零B275互联网 蔬菜安全产销服务平台</t>
  </si>
  <si>
    <t>肖德琴</t>
  </si>
  <si>
    <t>F16147</t>
  </si>
  <si>
    <t>零B188海洋水产废弃物制备胶原肽关键技术</t>
  </si>
  <si>
    <t>谢君</t>
  </si>
  <si>
    <t>F17181</t>
  </si>
  <si>
    <t>零B284家禽首席专家谢青梅</t>
  </si>
  <si>
    <t>谢青梅</t>
  </si>
  <si>
    <t>F16222</t>
  </si>
  <si>
    <t>零B196农药减量控害技术研究</t>
  </si>
  <si>
    <t>徐汉虹</t>
  </si>
  <si>
    <t>F17179</t>
  </si>
  <si>
    <t>零B286特色蔬菜病虫害综合防治岗位</t>
  </si>
  <si>
    <t>F16149</t>
  </si>
  <si>
    <t>零B190杂交鳢抗病经济性状主效基因发掘</t>
  </si>
  <si>
    <t>徐民俊</t>
  </si>
  <si>
    <t>F17052</t>
  </si>
  <si>
    <t>零B252韶关市生态林碳储量动态估测研究</t>
  </si>
  <si>
    <t>薛立</t>
  </si>
  <si>
    <t>F15141</t>
  </si>
  <si>
    <t>零B149广东省生态公益林栽培技术推广</t>
  </si>
  <si>
    <t>F17032</t>
  </si>
  <si>
    <t>零B249互联网+农产品质量安全预警</t>
  </si>
  <si>
    <t>薛月菊</t>
  </si>
  <si>
    <t>F15075</t>
  </si>
  <si>
    <t>零B139“创新驱动农业现代化建设”干部素质</t>
  </si>
  <si>
    <t>严会超</t>
  </si>
  <si>
    <t>F16033</t>
  </si>
  <si>
    <t>零A256企业知识产权管理规范推进</t>
  </si>
  <si>
    <t>F17193</t>
  </si>
  <si>
    <t>零B302蚕桑与桑树栽培岗位专家</t>
  </si>
  <si>
    <t>F17202</t>
  </si>
  <si>
    <t>零B296华南农业大学农业科技企业</t>
  </si>
  <si>
    <t>F16034</t>
  </si>
  <si>
    <t>零A256知识产权制度与技术创新协同机制研究</t>
  </si>
  <si>
    <t>杨波</t>
  </si>
  <si>
    <t>F16214</t>
  </si>
  <si>
    <t>零B193甘蔗生产全程机械化农机农艺综合配套</t>
  </si>
  <si>
    <t>杨丹彤</t>
  </si>
  <si>
    <t>M16002</t>
  </si>
  <si>
    <t>零A284经费绩效评价体系的构建</t>
  </si>
  <si>
    <t>杨媚</t>
  </si>
  <si>
    <t>F17178</t>
  </si>
  <si>
    <t>零B285特色蔬菜遗传与育种岗位</t>
  </si>
  <si>
    <t>杨暹</t>
  </si>
  <si>
    <t>F16306</t>
  </si>
  <si>
    <t>零A284广东省高水平大学建设经费管理研究</t>
  </si>
  <si>
    <t>杨运东</t>
  </si>
  <si>
    <t>F17201</t>
  </si>
  <si>
    <t>零B301农业机械装备与全程机械化共性</t>
  </si>
  <si>
    <t>杨洲</t>
  </si>
  <si>
    <t>零A296-2017来粤留学生奖学金</t>
  </si>
  <si>
    <t>零C37 2016发展中国家蚕桑生产与管理培训班</t>
  </si>
  <si>
    <t>零C37 2016环境友好型肥料的生产施用培训班</t>
  </si>
  <si>
    <t>F16148</t>
  </si>
  <si>
    <t>零B189利用工厂化养殖排放水高效养殖獭蛤</t>
  </si>
  <si>
    <t>余祥勇</t>
  </si>
  <si>
    <t>F15058</t>
  </si>
  <si>
    <t>零B144广东森林碳汇生态工程生态功能评估关</t>
  </si>
  <si>
    <t>虞依娜</t>
  </si>
  <si>
    <t>F17389</t>
  </si>
  <si>
    <t>零A322扶持建立思想理论动态分析研判</t>
  </si>
  <si>
    <t>张丰清</t>
  </si>
  <si>
    <t>F16029</t>
  </si>
  <si>
    <t>零B154林下种草关键技术及林草复合经营</t>
  </si>
  <si>
    <t>张建国</t>
  </si>
  <si>
    <t>F17214</t>
  </si>
  <si>
    <t>零B265畜禽良种保护和开发利用牧草种子生产</t>
  </si>
  <si>
    <t>张巨明</t>
  </si>
  <si>
    <t>F17205</t>
  </si>
  <si>
    <t>零B276广东适用草莓无公害和有机栽培</t>
  </si>
  <si>
    <t>张林</t>
  </si>
  <si>
    <t>F17054</t>
  </si>
  <si>
    <t>零B255珠三角城市森林近自然群落构建关键技</t>
  </si>
  <si>
    <t>张璐</t>
  </si>
  <si>
    <t>F17050</t>
  </si>
  <si>
    <t>零B251广东鹅凰嶂自然保护区野生植物资源调</t>
  </si>
  <si>
    <t>F17031</t>
  </si>
  <si>
    <t>零B239辣木叶青贮技术的研究</t>
  </si>
  <si>
    <t>张庆</t>
  </si>
  <si>
    <t>F17171</t>
  </si>
  <si>
    <t>零B272生猪育种与繁育岗位专家张守全</t>
  </si>
  <si>
    <t>张守全</t>
  </si>
  <si>
    <t>F17190</t>
  </si>
  <si>
    <t>零B299饲料原料岗位专家</t>
  </si>
  <si>
    <t>F17246</t>
  </si>
  <si>
    <t>零A307“三个支撑”是广东的使命担当和发展</t>
  </si>
  <si>
    <t>张玉</t>
  </si>
  <si>
    <t>F16207</t>
  </si>
  <si>
    <t>零B193植物性农药与昆虫天敌在有机蔬菜虫害</t>
  </si>
  <si>
    <t>张志祥</t>
  </si>
  <si>
    <t>F17198</t>
  </si>
  <si>
    <t>零B307优希水果病虫害综合防控岗位</t>
  </si>
  <si>
    <t>C16005</t>
  </si>
  <si>
    <t>零B148粮食产业农技推广与全程服务体系构建</t>
  </si>
  <si>
    <t>章家恩</t>
  </si>
  <si>
    <t>F17034</t>
  </si>
  <si>
    <t>零B238"一稻两鸭“高效绿色生产技术规程</t>
  </si>
  <si>
    <t>F17169</t>
  </si>
  <si>
    <t>零B271水稻产地环境与规划岗位专家章家恩</t>
  </si>
  <si>
    <t>F17030</t>
  </si>
  <si>
    <t>零B246食品防腐环境下痕量残留休止</t>
  </si>
  <si>
    <t>赵力超</t>
  </si>
  <si>
    <t>F16295</t>
  </si>
  <si>
    <t>零B220飞机草综合防治技术规程</t>
  </si>
  <si>
    <t>钟国华</t>
  </si>
  <si>
    <t>F17196</t>
  </si>
  <si>
    <t>零B305病虫害防控岗位专家</t>
  </si>
  <si>
    <t>F17192</t>
  </si>
  <si>
    <t>零B295蚕桑首席专家钟仰进</t>
  </si>
  <si>
    <t>钟仰进</t>
  </si>
  <si>
    <t>F17227</t>
  </si>
  <si>
    <t>零B313-水稻病毒病监测防控技术研究和玉米</t>
  </si>
  <si>
    <t>周国辉</t>
  </si>
  <si>
    <t>F16027</t>
  </si>
  <si>
    <t>零B154寒绯樱种质资源收集及樱花景观林营</t>
  </si>
  <si>
    <t>周庆</t>
  </si>
  <si>
    <t>F17056</t>
  </si>
  <si>
    <t>零B257华南地区主要木本饲料植物种质资源创</t>
  </si>
  <si>
    <t>周玮</t>
  </si>
  <si>
    <t>F18033</t>
  </si>
  <si>
    <t>零B334作物养分精准管理的无人机低空遥感</t>
  </si>
  <si>
    <t>周志艳</t>
  </si>
  <si>
    <t>F17388</t>
  </si>
  <si>
    <t>零A324十八大以来党的意识形态工作创新</t>
  </si>
  <si>
    <t>E17187</t>
  </si>
  <si>
    <t>零A306 2016年度青年文化英才</t>
  </si>
  <si>
    <t>八、</t>
  </si>
  <si>
    <t>重点实验室等项目</t>
  </si>
  <si>
    <t>华南农业大学生命科学学院和六一操场沿线10KV架空高压线路电缆落地改造工程（第二次结转）</t>
  </si>
  <si>
    <t xml:space="preserve">后勤处 </t>
  </si>
  <si>
    <t>农业部华南地区园艺作物生物学与种质创制重点实验室建设项目</t>
  </si>
  <si>
    <t>林顺权</t>
  </si>
  <si>
    <t>农业部华南动物营养与饲料科学观测实验室站建设项目</t>
  </si>
  <si>
    <t>农业部兽用疫苗创制重点实验室建设项目</t>
  </si>
  <si>
    <t>任涛</t>
  </si>
  <si>
    <t>甘蔗全程机械化科研基地建设</t>
  </si>
  <si>
    <t>刘庆庭</t>
  </si>
  <si>
    <t>华南农业大学国家水稻种植机械化生产科技创新基地项目（第二次结转）</t>
  </si>
  <si>
    <t>罗锡文</t>
  </si>
  <si>
    <t>华南农业大学生命科学学院和六一操场沿线10KV架空高压线路电缆落地改造工程</t>
  </si>
  <si>
    <t>华南农业大学国家兽医微生物耐药性风险评估实验室项目（中央投资）</t>
  </si>
  <si>
    <t>刘雅红</t>
  </si>
  <si>
    <t>国家瓜果改良中心荔枝分中心建设项目</t>
  </si>
  <si>
    <t>南方水稻生产全程机械化科研基地建设项目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</si>
</sst>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9"/>
      <name val="宋体"/>
      <family val="0"/>
    </font>
    <font>
      <sz val="10.5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9"/>
      <color rgb="FF000000"/>
      <name val="宋体"/>
      <family val="0"/>
    </font>
    <font>
      <b/>
      <sz val="11"/>
      <name val="Calibri"/>
      <family val="0"/>
    </font>
    <font>
      <b/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7" fontId="9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" fontId="9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28" fillId="0" borderId="0">
      <alignment vertical="center"/>
      <protection/>
    </xf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6" fillId="0" borderId="0">
      <alignment/>
      <protection/>
    </xf>
    <xf numFmtId="0" fontId="28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0" fontId="0" fillId="0" borderId="9" xfId="0" applyNumberFormat="1" applyFont="1" applyFill="1" applyBorder="1" applyAlignment="1">
      <alignment horizontal="center" vertical="center"/>
    </xf>
    <xf numFmtId="0" fontId="49" fillId="33" borderId="9" xfId="0" applyFont="1" applyFill="1" applyBorder="1" applyAlignment="1" applyProtection="1">
      <alignment vertical="center"/>
      <protection locked="0"/>
    </xf>
    <xf numFmtId="0" fontId="49" fillId="33" borderId="9" xfId="0" applyFont="1" applyFill="1" applyBorder="1" applyAlignment="1" applyProtection="1">
      <alignment horizontal="center" vertical="center"/>
      <protection locked="0"/>
    </xf>
    <xf numFmtId="43" fontId="5" fillId="33" borderId="9" xfId="22" applyNumberFormat="1" applyFont="1" applyFill="1" applyBorder="1" applyAlignment="1">
      <alignment horizontal="right" vertical="center" wrapText="1"/>
    </xf>
    <xf numFmtId="43" fontId="5" fillId="33" borderId="9" xfId="22" applyNumberFormat="1" applyFont="1" applyFill="1" applyBorder="1" applyAlignment="1" applyProtection="1">
      <alignment vertical="center"/>
      <protection locked="0"/>
    </xf>
    <xf numFmtId="10" fontId="49" fillId="33" borderId="9" xfId="25" applyNumberFormat="1" applyFont="1" applyFill="1" applyBorder="1" applyAlignment="1" applyProtection="1">
      <alignment vertical="center"/>
      <protection locked="0"/>
    </xf>
    <xf numFmtId="49" fontId="3" fillId="0" borderId="9" xfId="0" applyNumberFormat="1" applyFont="1" applyBorder="1" applyAlignment="1">
      <alignment vertical="center"/>
    </xf>
    <xf numFmtId="49" fontId="3" fillId="0" borderId="9" xfId="0" applyNumberFormat="1" applyFont="1" applyBorder="1" applyAlignment="1">
      <alignment horizontal="left" vertical="center"/>
    </xf>
    <xf numFmtId="39" fontId="3" fillId="0" borderId="9" xfId="0" applyNumberFormat="1" applyFont="1" applyFill="1" applyBorder="1" applyAlignment="1">
      <alignment horizontal="right" vertical="center"/>
    </xf>
    <xf numFmtId="39" fontId="3" fillId="0" borderId="9" xfId="0" applyNumberFormat="1" applyFont="1" applyFill="1" applyBorder="1" applyAlignment="1">
      <alignment horizontal="right" vertical="center"/>
    </xf>
    <xf numFmtId="10" fontId="0" fillId="0" borderId="9" xfId="25" applyNumberFormat="1" applyFont="1" applyFill="1" applyBorder="1" applyAlignment="1">
      <alignment vertical="center"/>
    </xf>
    <xf numFmtId="39" fontId="3" fillId="0" borderId="9" xfId="0" applyNumberFormat="1" applyFont="1" applyFill="1" applyBorder="1" applyAlignment="1">
      <alignment vertical="center"/>
    </xf>
    <xf numFmtId="39" fontId="3" fillId="0" borderId="9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39" fontId="3" fillId="0" borderId="0" xfId="0" applyNumberFormat="1" applyFont="1" applyAlignment="1">
      <alignment horizontal="right" vertical="center"/>
    </xf>
    <xf numFmtId="49" fontId="3" fillId="0" borderId="9" xfId="0" applyNumberFormat="1" applyFont="1" applyFill="1" applyBorder="1" applyAlignment="1">
      <alignment vertical="center"/>
    </xf>
    <xf numFmtId="43" fontId="44" fillId="33" borderId="10" xfId="22" applyNumberFormat="1" applyFont="1" applyFill="1" applyBorder="1" applyAlignment="1">
      <alignment vertical="center" wrapText="1"/>
    </xf>
    <xf numFmtId="0" fontId="44" fillId="33" borderId="10" xfId="65" applyFont="1" applyFill="1" applyBorder="1" applyAlignment="1">
      <alignment vertical="center" wrapText="1"/>
      <protection/>
    </xf>
    <xf numFmtId="43" fontId="50" fillId="33" borderId="10" xfId="22" applyNumberFormat="1" applyFont="1" applyFill="1" applyBorder="1" applyAlignment="1">
      <alignment vertical="center" wrapText="1"/>
    </xf>
    <xf numFmtId="9" fontId="44" fillId="33" borderId="10" xfId="25" applyFont="1" applyFill="1" applyBorder="1" applyAlignment="1">
      <alignment vertical="center" wrapText="1"/>
    </xf>
    <xf numFmtId="43" fontId="0" fillId="0" borderId="9" xfId="0" applyNumberFormat="1" applyFont="1" applyFill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2014年指标日志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8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6"/>
  <sheetViews>
    <sheetView showGridLines="0" tabSelected="1" workbookViewId="0" topLeftCell="A199">
      <selection activeCell="K17" sqref="K17"/>
    </sheetView>
  </sheetViews>
  <sheetFormatPr defaultColWidth="12" defaultRowHeight="18" customHeight="1"/>
  <cols>
    <col min="1" max="1" width="8.5" style="0" customWidth="1"/>
    <col min="2" max="2" width="12" style="0" customWidth="1"/>
    <col min="3" max="3" width="47" style="2" customWidth="1"/>
    <col min="4" max="4" width="14.5" style="3" customWidth="1"/>
    <col min="5" max="5" width="21" style="4" customWidth="1"/>
    <col min="6" max="6" width="22.66015625" style="4" customWidth="1"/>
    <col min="7" max="7" width="20.83203125" style="4" customWidth="1"/>
    <col min="8" max="8" width="20.16015625" style="4" customWidth="1"/>
    <col min="9" max="9" width="20.83203125" style="0" bestFit="1" customWidth="1"/>
    <col min="10" max="10" width="25" style="0" customWidth="1"/>
    <col min="11" max="11" width="24.16015625" style="0" customWidth="1"/>
    <col min="12" max="12" width="35" style="0" customWidth="1"/>
    <col min="13" max="13" width="30.33203125" style="0" customWidth="1"/>
    <col min="14" max="14" width="26.33203125" style="0" bestFit="1" customWidth="1"/>
    <col min="15" max="15" width="31.16015625" style="0" customWidth="1"/>
  </cols>
  <sheetData>
    <row r="1" spans="1:8" ht="51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18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9" t="s">
        <v>7</v>
      </c>
      <c r="H2" s="10" t="s">
        <v>8</v>
      </c>
    </row>
    <row r="3" spans="1:8" ht="18" customHeight="1">
      <c r="A3" s="11" t="s">
        <v>9</v>
      </c>
      <c r="B3" s="11"/>
      <c r="C3" s="12" t="s">
        <v>10</v>
      </c>
      <c r="D3" s="11"/>
      <c r="E3" s="13">
        <v>105440000</v>
      </c>
      <c r="F3" s="14">
        <f>SUM(F4:F6)</f>
        <v>3256683.64</v>
      </c>
      <c r="G3" s="14">
        <f>SUM(G4:G6)</f>
        <v>101827216.36</v>
      </c>
      <c r="H3" s="15">
        <f>SUM(F3/E3)</f>
        <v>0.03088660508345979</v>
      </c>
    </row>
    <row r="4" spans="1:8" ht="18" customHeight="1">
      <c r="A4" s="16" t="s">
        <v>11</v>
      </c>
      <c r="B4" s="17">
        <v>218005</v>
      </c>
      <c r="C4" s="17" t="s">
        <v>12</v>
      </c>
      <c r="D4" s="17" t="s">
        <v>13</v>
      </c>
      <c r="E4" s="18">
        <v>103814491.48</v>
      </c>
      <c r="F4" s="19">
        <v>2877062.79</v>
      </c>
      <c r="G4" s="19">
        <v>100937428.69</v>
      </c>
      <c r="H4" s="20">
        <f>SUM(F4/E4)*100%</f>
        <v>0.02771349884764662</v>
      </c>
    </row>
    <row r="5" spans="1:9" ht="18" customHeight="1">
      <c r="A5" s="17">
        <v>3300</v>
      </c>
      <c r="B5" s="17">
        <v>218015</v>
      </c>
      <c r="C5" s="17" t="s">
        <v>14</v>
      </c>
      <c r="D5" s="17" t="s">
        <v>15</v>
      </c>
      <c r="E5" s="18">
        <v>438508.52</v>
      </c>
      <c r="F5" s="19">
        <v>379620.85</v>
      </c>
      <c r="G5" s="19">
        <v>58887.67</v>
      </c>
      <c r="H5" s="20">
        <f>SUM(F5/E5)*100%</f>
        <v>0.865709177098771</v>
      </c>
      <c r="I5" s="1"/>
    </row>
    <row r="6" spans="1:8" ht="18" customHeight="1">
      <c r="A6" s="17">
        <v>3300</v>
      </c>
      <c r="B6" s="17">
        <v>218016</v>
      </c>
      <c r="C6" s="17" t="s">
        <v>16</v>
      </c>
      <c r="D6" s="17" t="s">
        <v>15</v>
      </c>
      <c r="E6" s="18">
        <v>1187000</v>
      </c>
      <c r="F6" s="19">
        <v>0</v>
      </c>
      <c r="G6" s="19">
        <v>830900</v>
      </c>
      <c r="H6" s="20">
        <f>SUM(F6/E6)*100%</f>
        <v>0</v>
      </c>
    </row>
    <row r="7" spans="1:8" ht="18" customHeight="1">
      <c r="A7" s="11" t="s">
        <v>17</v>
      </c>
      <c r="B7" s="11"/>
      <c r="C7" s="12" t="s">
        <v>18</v>
      </c>
      <c r="D7" s="11"/>
      <c r="E7" s="13">
        <v>4089499.53</v>
      </c>
      <c r="F7" s="14">
        <f>SUM(F8:F12)</f>
        <v>3000.46</v>
      </c>
      <c r="G7" s="14">
        <f>SUM(G8:G12)</f>
        <v>4106553.99</v>
      </c>
      <c r="H7" s="15">
        <f>SUM(F7/E7)</f>
        <v>0.0007336985804715327</v>
      </c>
    </row>
    <row r="8" spans="1:8" ht="18" customHeight="1">
      <c r="A8" s="17">
        <v>3300</v>
      </c>
      <c r="B8" s="17">
        <v>216508</v>
      </c>
      <c r="C8" s="17" t="s">
        <v>19</v>
      </c>
      <c r="D8" s="17" t="s">
        <v>15</v>
      </c>
      <c r="E8" s="18">
        <v>3160352.43</v>
      </c>
      <c r="F8" s="19">
        <v>3000.46</v>
      </c>
      <c r="G8" s="19">
        <v>3157351.97</v>
      </c>
      <c r="H8" s="20">
        <v>0.00094</v>
      </c>
    </row>
    <row r="9" spans="1:8" ht="18" customHeight="1">
      <c r="A9" s="17">
        <v>7600</v>
      </c>
      <c r="B9" s="17">
        <v>216505</v>
      </c>
      <c r="C9" s="17" t="s">
        <v>20</v>
      </c>
      <c r="D9" s="17" t="s">
        <v>21</v>
      </c>
      <c r="E9" s="18">
        <v>0.34</v>
      </c>
      <c r="F9" s="19">
        <v>0</v>
      </c>
      <c r="G9" s="19">
        <v>20055.26</v>
      </c>
      <c r="H9" s="20">
        <v>0</v>
      </c>
    </row>
    <row r="10" spans="1:8" ht="18" customHeight="1">
      <c r="A10" s="17">
        <v>8500</v>
      </c>
      <c r="B10" s="17">
        <v>216506</v>
      </c>
      <c r="C10" s="17" t="s">
        <v>22</v>
      </c>
      <c r="D10" s="17" t="s">
        <v>23</v>
      </c>
      <c r="E10" s="18">
        <v>0.6</v>
      </c>
      <c r="F10" s="19">
        <v>0</v>
      </c>
      <c r="G10" s="19">
        <v>0.6</v>
      </c>
      <c r="H10" s="20">
        <f>SUM(F10/E10)*100%</f>
        <v>0</v>
      </c>
    </row>
    <row r="11" spans="1:8" ht="18" customHeight="1">
      <c r="A11" s="17">
        <v>6900</v>
      </c>
      <c r="B11" s="17">
        <v>216507</v>
      </c>
      <c r="C11" s="17" t="s">
        <v>24</v>
      </c>
      <c r="D11" s="17" t="s">
        <v>25</v>
      </c>
      <c r="E11" s="18">
        <v>10175.93</v>
      </c>
      <c r="F11" s="19">
        <v>0</v>
      </c>
      <c r="G11" s="19">
        <v>10175.93</v>
      </c>
      <c r="H11" s="20">
        <v>0</v>
      </c>
    </row>
    <row r="12" spans="1:8" ht="18" customHeight="1">
      <c r="A12" s="17">
        <v>2700</v>
      </c>
      <c r="B12" s="17">
        <v>216509</v>
      </c>
      <c r="C12" s="17" t="s">
        <v>26</v>
      </c>
      <c r="D12" s="17" t="s">
        <v>27</v>
      </c>
      <c r="E12" s="18">
        <v>918970.23</v>
      </c>
      <c r="F12" s="19">
        <v>0</v>
      </c>
      <c r="G12" s="19">
        <v>918970.23</v>
      </c>
      <c r="H12" s="20">
        <v>0</v>
      </c>
    </row>
    <row r="13" spans="1:8" ht="18" customHeight="1">
      <c r="A13" s="11" t="s">
        <v>28</v>
      </c>
      <c r="B13" s="11"/>
      <c r="C13" s="12" t="s">
        <v>29</v>
      </c>
      <c r="D13" s="11"/>
      <c r="E13" s="13">
        <v>11207929</v>
      </c>
      <c r="F13" s="14">
        <f>SUM(F14:F21)</f>
        <v>3055881</v>
      </c>
      <c r="G13" s="14">
        <f>SUM(G14:G21)</f>
        <v>8152048</v>
      </c>
      <c r="H13" s="15">
        <f>SUM(F13/E13)</f>
        <v>0.2726534937899767</v>
      </c>
    </row>
    <row r="14" spans="1:8" ht="18" customHeight="1">
      <c r="A14" s="17">
        <v>3400</v>
      </c>
      <c r="B14" s="17">
        <v>217268</v>
      </c>
      <c r="C14" s="17" t="s">
        <v>30</v>
      </c>
      <c r="D14" s="17" t="s">
        <v>31</v>
      </c>
      <c r="E14" s="18">
        <v>2480000</v>
      </c>
      <c r="F14" s="19">
        <f>SUM(E14-G14)</f>
        <v>2357550</v>
      </c>
      <c r="G14" s="19">
        <v>122450</v>
      </c>
      <c r="H14" s="20">
        <f>SUM(F14/E14)*100%</f>
        <v>0.950625</v>
      </c>
    </row>
    <row r="15" spans="1:8" ht="18" customHeight="1">
      <c r="A15" s="17">
        <v>2600</v>
      </c>
      <c r="B15" s="17">
        <v>217265</v>
      </c>
      <c r="C15" s="17" t="s">
        <v>32</v>
      </c>
      <c r="D15" s="17" t="s">
        <v>33</v>
      </c>
      <c r="E15" s="18">
        <v>711619</v>
      </c>
      <c r="F15" s="19">
        <f>SUM(E15-G15)</f>
        <v>623481</v>
      </c>
      <c r="G15" s="19">
        <v>88138</v>
      </c>
      <c r="H15" s="20">
        <f>SUM(F15/E15)*100%</f>
        <v>0.8761443974936026</v>
      </c>
    </row>
    <row r="16" spans="1:8" ht="18" customHeight="1">
      <c r="A16" s="17">
        <v>2600</v>
      </c>
      <c r="B16" s="17">
        <v>217264</v>
      </c>
      <c r="C16" s="17" t="s">
        <v>34</v>
      </c>
      <c r="D16" s="17" t="s">
        <v>35</v>
      </c>
      <c r="E16" s="18">
        <v>950000</v>
      </c>
      <c r="F16" s="19">
        <f>SUM(E16-G16)</f>
        <v>74850</v>
      </c>
      <c r="G16" s="19">
        <v>875150</v>
      </c>
      <c r="H16" s="20">
        <v>0.0527</v>
      </c>
    </row>
    <row r="17" spans="1:8" ht="18" customHeight="1">
      <c r="A17" s="17">
        <v>2600</v>
      </c>
      <c r="B17" s="17">
        <v>217263</v>
      </c>
      <c r="C17" s="17" t="s">
        <v>36</v>
      </c>
      <c r="D17" s="17" t="s">
        <v>37</v>
      </c>
      <c r="E17" s="18">
        <v>1400000</v>
      </c>
      <c r="F17" s="19">
        <v>0</v>
      </c>
      <c r="G17" s="19">
        <v>1400000</v>
      </c>
      <c r="H17" s="20">
        <f>SUM(F17/E17)*100%</f>
        <v>0</v>
      </c>
    </row>
    <row r="18" spans="1:8" ht="18" customHeight="1">
      <c r="A18" s="17">
        <v>2600</v>
      </c>
      <c r="B18" s="17">
        <v>217266</v>
      </c>
      <c r="C18" s="17" t="s">
        <v>38</v>
      </c>
      <c r="D18" s="17" t="s">
        <v>39</v>
      </c>
      <c r="E18" s="18">
        <v>1227900</v>
      </c>
      <c r="F18" s="19">
        <f>SUM(E18-G18)</f>
        <v>0</v>
      </c>
      <c r="G18" s="19">
        <v>1227900</v>
      </c>
      <c r="H18" s="20">
        <f>SUM(F18/E18)*100%</f>
        <v>0</v>
      </c>
    </row>
    <row r="19" spans="1:8" ht="18" customHeight="1">
      <c r="A19" s="17">
        <v>4500</v>
      </c>
      <c r="B19" s="17">
        <v>217267</v>
      </c>
      <c r="C19" s="17" t="s">
        <v>40</v>
      </c>
      <c r="D19" s="17" t="s">
        <v>41</v>
      </c>
      <c r="E19" s="18">
        <v>1518410</v>
      </c>
      <c r="F19" s="19">
        <f>SUM(E19-G19)</f>
        <v>0</v>
      </c>
      <c r="G19" s="19">
        <v>1518410</v>
      </c>
      <c r="H19" s="20">
        <f>SUM(F19/E19)*100%</f>
        <v>0</v>
      </c>
    </row>
    <row r="20" spans="1:8" ht="18" customHeight="1">
      <c r="A20" s="17">
        <v>9200</v>
      </c>
      <c r="B20" s="17">
        <v>217269</v>
      </c>
      <c r="C20" s="17" t="s">
        <v>42</v>
      </c>
      <c r="D20" s="17" t="s">
        <v>43</v>
      </c>
      <c r="E20" s="18">
        <v>1320000</v>
      </c>
      <c r="F20" s="19">
        <v>0</v>
      </c>
      <c r="G20" s="19">
        <v>1320000</v>
      </c>
      <c r="H20" s="20">
        <f>SUM(F20/E20)*100%</f>
        <v>0</v>
      </c>
    </row>
    <row r="21" spans="1:8" ht="18" customHeight="1">
      <c r="A21" s="17">
        <v>2700</v>
      </c>
      <c r="B21" s="17">
        <v>217270</v>
      </c>
      <c r="C21" s="17" t="s">
        <v>44</v>
      </c>
      <c r="D21" s="17" t="s">
        <v>45</v>
      </c>
      <c r="E21" s="18">
        <v>1600000</v>
      </c>
      <c r="F21" s="19">
        <v>0</v>
      </c>
      <c r="G21" s="19">
        <v>1600000</v>
      </c>
      <c r="H21" s="20">
        <f>SUM(F21/E21)*100%</f>
        <v>0</v>
      </c>
    </row>
    <row r="22" spans="1:9" ht="18" customHeight="1">
      <c r="A22" s="11" t="s">
        <v>46</v>
      </c>
      <c r="B22" s="11"/>
      <c r="C22" s="12" t="s">
        <v>47</v>
      </c>
      <c r="D22" s="11"/>
      <c r="E22" s="13">
        <f>SUM(E23:E39)</f>
        <v>50973526.85</v>
      </c>
      <c r="F22" s="13">
        <f>SUM(F23:F39)</f>
        <v>20091255.7</v>
      </c>
      <c r="G22" s="13">
        <f>SUM(G23:G39)</f>
        <v>30913380.1</v>
      </c>
      <c r="H22" s="15">
        <f>SUM(F22/E22)</f>
        <v>0.3941507865273403</v>
      </c>
      <c r="I22" s="23"/>
    </row>
    <row r="23" spans="1:8" ht="18" customHeight="1">
      <c r="A23" s="16" t="s">
        <v>11</v>
      </c>
      <c r="B23" s="17">
        <v>217337</v>
      </c>
      <c r="C23" s="17" t="s">
        <v>48</v>
      </c>
      <c r="D23" s="17" t="s">
        <v>49</v>
      </c>
      <c r="E23" s="18">
        <v>116300</v>
      </c>
      <c r="F23" s="19">
        <v>116300</v>
      </c>
      <c r="G23" s="19">
        <v>0</v>
      </c>
      <c r="H23" s="20">
        <f aca="true" t="shared" si="0" ref="H23:H36">SUM(F23/E23)*100%</f>
        <v>1</v>
      </c>
    </row>
    <row r="24" spans="1:8" ht="18" customHeight="1">
      <c r="A24" s="17">
        <v>2700</v>
      </c>
      <c r="B24" s="17">
        <v>218007</v>
      </c>
      <c r="C24" s="17" t="s">
        <v>50</v>
      </c>
      <c r="D24" s="17" t="s">
        <v>45</v>
      </c>
      <c r="E24" s="18">
        <v>1980000</v>
      </c>
      <c r="F24" s="19">
        <v>1980000</v>
      </c>
      <c r="G24" s="19">
        <v>0</v>
      </c>
      <c r="H24" s="20">
        <f t="shared" si="0"/>
        <v>1</v>
      </c>
    </row>
    <row r="25" spans="1:8" ht="18" customHeight="1">
      <c r="A25" s="17">
        <v>4500</v>
      </c>
      <c r="B25" s="17">
        <v>216293</v>
      </c>
      <c r="C25" s="17" t="s">
        <v>51</v>
      </c>
      <c r="D25" s="17" t="s">
        <v>52</v>
      </c>
      <c r="E25" s="18">
        <v>28.5</v>
      </c>
      <c r="F25" s="19">
        <v>28.5</v>
      </c>
      <c r="G25" s="19">
        <v>0</v>
      </c>
      <c r="H25" s="20">
        <f t="shared" si="0"/>
        <v>1</v>
      </c>
    </row>
    <row r="26" spans="1:8" ht="18" customHeight="1">
      <c r="A26" s="17">
        <v>5500</v>
      </c>
      <c r="B26" s="17">
        <v>216294</v>
      </c>
      <c r="C26" s="17" t="s">
        <v>53</v>
      </c>
      <c r="D26" s="17" t="s">
        <v>54</v>
      </c>
      <c r="E26" s="18">
        <v>1.1</v>
      </c>
      <c r="F26" s="19">
        <v>1.1</v>
      </c>
      <c r="G26" s="19">
        <v>0</v>
      </c>
      <c r="H26" s="20">
        <f t="shared" si="0"/>
        <v>1</v>
      </c>
    </row>
    <row r="27" spans="1:8" ht="18" customHeight="1">
      <c r="A27" s="17">
        <v>5500</v>
      </c>
      <c r="B27" s="17">
        <v>217077</v>
      </c>
      <c r="C27" s="17" t="s">
        <v>55</v>
      </c>
      <c r="D27" s="17" t="s">
        <v>54</v>
      </c>
      <c r="E27" s="18">
        <v>455</v>
      </c>
      <c r="F27" s="19">
        <v>455</v>
      </c>
      <c r="G27" s="19">
        <v>0</v>
      </c>
      <c r="H27" s="20">
        <f t="shared" si="0"/>
        <v>1</v>
      </c>
    </row>
    <row r="28" spans="1:8" ht="18" customHeight="1">
      <c r="A28" s="17">
        <v>2700</v>
      </c>
      <c r="B28" s="17">
        <v>218012</v>
      </c>
      <c r="C28" s="17" t="s">
        <v>56</v>
      </c>
      <c r="D28" s="17" t="s">
        <v>45</v>
      </c>
      <c r="E28" s="18">
        <v>14954200</v>
      </c>
      <c r="F28" s="19">
        <v>10138500</v>
      </c>
      <c r="G28" s="19">
        <v>4815700</v>
      </c>
      <c r="H28" s="20">
        <f t="shared" si="0"/>
        <v>0.6779700686094876</v>
      </c>
    </row>
    <row r="29" spans="1:8" ht="18" customHeight="1">
      <c r="A29" s="17">
        <v>2800</v>
      </c>
      <c r="B29" s="17">
        <v>218009</v>
      </c>
      <c r="C29" s="17" t="s">
        <v>57</v>
      </c>
      <c r="D29" s="17" t="s">
        <v>58</v>
      </c>
      <c r="E29" s="18">
        <v>19065200</v>
      </c>
      <c r="F29" s="19">
        <v>7782600</v>
      </c>
      <c r="G29" s="19">
        <v>11282600</v>
      </c>
      <c r="H29" s="20">
        <f t="shared" si="0"/>
        <v>0.4082097224262006</v>
      </c>
    </row>
    <row r="30" spans="1:8" ht="18" customHeight="1">
      <c r="A30" s="17">
        <v>7900</v>
      </c>
      <c r="B30" s="17">
        <v>216579</v>
      </c>
      <c r="C30" s="17" t="s">
        <v>59</v>
      </c>
      <c r="D30" s="17" t="s">
        <v>60</v>
      </c>
      <c r="E30" s="18">
        <v>13113.45</v>
      </c>
      <c r="F30" s="19">
        <v>2220</v>
      </c>
      <c r="G30" s="19">
        <v>10893.45</v>
      </c>
      <c r="H30" s="20">
        <f t="shared" si="0"/>
        <v>0.16929183395673905</v>
      </c>
    </row>
    <row r="31" spans="1:8" ht="18" customHeight="1">
      <c r="A31" s="17">
        <v>2911</v>
      </c>
      <c r="B31" s="17">
        <v>216503</v>
      </c>
      <c r="C31" s="17" t="s">
        <v>61</v>
      </c>
      <c r="D31" s="17" t="s">
        <v>62</v>
      </c>
      <c r="E31" s="18">
        <v>92528.8</v>
      </c>
      <c r="F31" s="19">
        <v>11896.95</v>
      </c>
      <c r="G31" s="19">
        <v>85240.8</v>
      </c>
      <c r="H31" s="20">
        <f t="shared" si="0"/>
        <v>0.12857564347532877</v>
      </c>
    </row>
    <row r="32" spans="1:8" ht="18" customHeight="1">
      <c r="A32" s="17">
        <v>9800</v>
      </c>
      <c r="B32" s="17">
        <v>216229</v>
      </c>
      <c r="C32" s="17" t="s">
        <v>63</v>
      </c>
      <c r="D32" s="17" t="s">
        <v>64</v>
      </c>
      <c r="E32" s="18">
        <v>53500</v>
      </c>
      <c r="F32" s="19">
        <v>0</v>
      </c>
      <c r="G32" s="19">
        <v>80000</v>
      </c>
      <c r="H32" s="20">
        <f t="shared" si="0"/>
        <v>0</v>
      </c>
    </row>
    <row r="33" spans="1:8" ht="18" customHeight="1">
      <c r="A33" s="17">
        <v>9100</v>
      </c>
      <c r="B33" s="17">
        <v>218013</v>
      </c>
      <c r="C33" s="17" t="s">
        <v>65</v>
      </c>
      <c r="D33" s="17" t="s">
        <v>66</v>
      </c>
      <c r="E33" s="18">
        <v>720000</v>
      </c>
      <c r="F33" s="19">
        <v>59254.15</v>
      </c>
      <c r="G33" s="19">
        <v>660745.85</v>
      </c>
      <c r="H33" s="20">
        <f t="shared" si="0"/>
        <v>0.08229743055555555</v>
      </c>
    </row>
    <row r="34" spans="1:8" ht="18" customHeight="1">
      <c r="A34" s="17">
        <v>2600</v>
      </c>
      <c r="B34" s="17">
        <v>217336</v>
      </c>
      <c r="C34" s="17" t="s">
        <v>67</v>
      </c>
      <c r="D34" s="17" t="s">
        <v>68</v>
      </c>
      <c r="E34" s="18">
        <v>232500</v>
      </c>
      <c r="F34" s="19">
        <v>0</v>
      </c>
      <c r="G34" s="19">
        <v>232500</v>
      </c>
      <c r="H34" s="20">
        <f t="shared" si="0"/>
        <v>0</v>
      </c>
    </row>
    <row r="35" spans="1:8" ht="18" customHeight="1">
      <c r="A35" s="17">
        <v>2700</v>
      </c>
      <c r="B35" s="17">
        <v>218006</v>
      </c>
      <c r="C35" s="17" t="s">
        <v>69</v>
      </c>
      <c r="D35" s="17" t="s">
        <v>45</v>
      </c>
      <c r="E35" s="18">
        <v>6055000</v>
      </c>
      <c r="F35" s="19">
        <v>0</v>
      </c>
      <c r="G35" s="19">
        <v>6055000</v>
      </c>
      <c r="H35" s="20">
        <f t="shared" si="0"/>
        <v>0</v>
      </c>
    </row>
    <row r="36" spans="1:9" s="1" customFormat="1" ht="18" customHeight="1">
      <c r="A36" s="17">
        <v>2700</v>
      </c>
      <c r="B36" s="17">
        <v>218014</v>
      </c>
      <c r="C36" s="17" t="s">
        <v>70</v>
      </c>
      <c r="D36" s="17" t="s">
        <v>45</v>
      </c>
      <c r="E36" s="18">
        <v>270000</v>
      </c>
      <c r="F36" s="19">
        <v>0</v>
      </c>
      <c r="G36" s="19">
        <v>270000</v>
      </c>
      <c r="H36" s="20">
        <f t="shared" si="0"/>
        <v>0</v>
      </c>
      <c r="I36"/>
    </row>
    <row r="37" spans="1:8" ht="18" customHeight="1">
      <c r="A37" s="17">
        <v>2700</v>
      </c>
      <c r="B37" s="17">
        <v>218011</v>
      </c>
      <c r="C37" s="17" t="s">
        <v>71</v>
      </c>
      <c r="D37" s="17" t="s">
        <v>45</v>
      </c>
      <c r="E37" s="18">
        <v>676400</v>
      </c>
      <c r="F37" s="19">
        <v>0</v>
      </c>
      <c r="G37" s="19">
        <v>676400</v>
      </c>
      <c r="H37" s="20">
        <v>0</v>
      </c>
    </row>
    <row r="38" spans="1:8" ht="18" customHeight="1">
      <c r="A38" s="17">
        <v>2800</v>
      </c>
      <c r="B38" s="17">
        <v>218010</v>
      </c>
      <c r="C38" s="17" t="s">
        <v>72</v>
      </c>
      <c r="D38" s="17" t="s">
        <v>58</v>
      </c>
      <c r="E38" s="18">
        <v>4692300</v>
      </c>
      <c r="F38" s="19">
        <v>0</v>
      </c>
      <c r="G38" s="19">
        <v>4692300</v>
      </c>
      <c r="H38" s="20">
        <f aca="true" t="shared" si="1" ref="H38:H102">SUM(F38/E38)*100%</f>
        <v>0</v>
      </c>
    </row>
    <row r="39" spans="1:8" ht="18" customHeight="1">
      <c r="A39" s="17">
        <v>2800</v>
      </c>
      <c r="B39" s="17">
        <v>218008</v>
      </c>
      <c r="C39" s="17" t="s">
        <v>73</v>
      </c>
      <c r="D39" s="17" t="s">
        <v>58</v>
      </c>
      <c r="E39" s="18">
        <v>2052000</v>
      </c>
      <c r="F39" s="19">
        <v>0</v>
      </c>
      <c r="G39" s="19">
        <v>2052000</v>
      </c>
      <c r="H39" s="20">
        <f t="shared" si="1"/>
        <v>0</v>
      </c>
    </row>
    <row r="40" spans="1:9" ht="18" customHeight="1">
      <c r="A40" s="11" t="s">
        <v>74</v>
      </c>
      <c r="B40" s="11"/>
      <c r="C40" s="12" t="s">
        <v>75</v>
      </c>
      <c r="D40" s="11"/>
      <c r="E40" s="14">
        <f>SUM(E41:E215)</f>
        <v>26604923.43999999</v>
      </c>
      <c r="F40" s="14">
        <f>SUM(F41:F215)</f>
        <v>1618096.6800000004</v>
      </c>
      <c r="G40" s="14">
        <f>SUM(G41:G215)</f>
        <v>25137319.299999997</v>
      </c>
      <c r="H40" s="15">
        <f>SUM(F40/E40)</f>
        <v>0.06081944507937291</v>
      </c>
      <c r="I40" s="23"/>
    </row>
    <row r="41" spans="1:8" ht="18" customHeight="1">
      <c r="A41" s="17">
        <v>4300</v>
      </c>
      <c r="B41" s="17" t="s">
        <v>76</v>
      </c>
      <c r="C41" s="17" t="s">
        <v>77</v>
      </c>
      <c r="D41" s="17" t="s">
        <v>78</v>
      </c>
      <c r="E41" s="18">
        <v>139765.11</v>
      </c>
      <c r="F41" s="19">
        <f aca="true" t="shared" si="2" ref="F41:F43">SUM(E41-G41)</f>
        <v>680</v>
      </c>
      <c r="G41" s="19">
        <v>139085.11</v>
      </c>
      <c r="H41" s="20">
        <f t="shared" si="1"/>
        <v>0.00486530579770588</v>
      </c>
    </row>
    <row r="42" spans="1:8" ht="18" customHeight="1">
      <c r="A42" s="17">
        <v>3300</v>
      </c>
      <c r="B42" s="17">
        <v>217318</v>
      </c>
      <c r="C42" s="17" t="s">
        <v>79</v>
      </c>
      <c r="D42" s="17" t="s">
        <v>15</v>
      </c>
      <c r="E42" s="18">
        <v>148250</v>
      </c>
      <c r="F42" s="19">
        <f t="shared" si="2"/>
        <v>0</v>
      </c>
      <c r="G42" s="19">
        <v>148250</v>
      </c>
      <c r="H42" s="20">
        <f t="shared" si="1"/>
        <v>0</v>
      </c>
    </row>
    <row r="43" spans="1:8" ht="18" customHeight="1">
      <c r="A43" s="17">
        <v>5300</v>
      </c>
      <c r="B43" s="17" t="s">
        <v>80</v>
      </c>
      <c r="C43" s="17" t="s">
        <v>81</v>
      </c>
      <c r="D43" s="17" t="s">
        <v>82</v>
      </c>
      <c r="E43" s="18">
        <v>61841</v>
      </c>
      <c r="F43" s="19">
        <f t="shared" si="2"/>
        <v>13200</v>
      </c>
      <c r="G43" s="19">
        <v>48641</v>
      </c>
      <c r="H43" s="20">
        <f t="shared" si="1"/>
        <v>0.21345062337284326</v>
      </c>
    </row>
    <row r="44" spans="1:8" ht="18" customHeight="1">
      <c r="A44" s="17">
        <v>5300</v>
      </c>
      <c r="B44" s="17" t="s">
        <v>83</v>
      </c>
      <c r="C44" s="17" t="s">
        <v>84</v>
      </c>
      <c r="D44" s="17" t="s">
        <v>82</v>
      </c>
      <c r="E44" s="18">
        <v>100000</v>
      </c>
      <c r="F44" s="19">
        <v>5000</v>
      </c>
      <c r="G44" s="19">
        <v>95000</v>
      </c>
      <c r="H44" s="20">
        <f t="shared" si="1"/>
        <v>0.05</v>
      </c>
    </row>
    <row r="45" spans="1:8" ht="18" customHeight="1">
      <c r="A45" s="17">
        <v>5100</v>
      </c>
      <c r="B45" s="17" t="s">
        <v>85</v>
      </c>
      <c r="C45" s="17" t="s">
        <v>86</v>
      </c>
      <c r="D45" s="17" t="s">
        <v>87</v>
      </c>
      <c r="E45" s="18">
        <v>650000</v>
      </c>
      <c r="F45" s="19">
        <f aca="true" t="shared" si="3" ref="F45:F49">SUM(E45-G45)</f>
        <v>0</v>
      </c>
      <c r="G45" s="19">
        <v>650000</v>
      </c>
      <c r="H45" s="20">
        <f t="shared" si="1"/>
        <v>0</v>
      </c>
    </row>
    <row r="46" spans="1:8" ht="18" customHeight="1">
      <c r="A46" s="16">
        <v>4400</v>
      </c>
      <c r="B46" s="16" t="s">
        <v>88</v>
      </c>
      <c r="C46" s="16" t="s">
        <v>89</v>
      </c>
      <c r="D46" s="16" t="s">
        <v>90</v>
      </c>
      <c r="E46" s="21">
        <v>79766.01</v>
      </c>
      <c r="F46" s="19">
        <f t="shared" si="3"/>
        <v>8900</v>
      </c>
      <c r="G46" s="22">
        <v>70866.01</v>
      </c>
      <c r="H46" s="20">
        <f t="shared" si="1"/>
        <v>0.11157634686754421</v>
      </c>
    </row>
    <row r="47" spans="1:8" ht="18" customHeight="1">
      <c r="A47" s="17">
        <v>4700</v>
      </c>
      <c r="B47" s="17" t="s">
        <v>91</v>
      </c>
      <c r="C47" s="17" t="s">
        <v>92</v>
      </c>
      <c r="D47" s="17" t="s">
        <v>93</v>
      </c>
      <c r="E47" s="18">
        <v>111143</v>
      </c>
      <c r="F47" s="19">
        <f t="shared" si="3"/>
        <v>31660.699999999997</v>
      </c>
      <c r="G47" s="19">
        <v>79482.3</v>
      </c>
      <c r="H47" s="20">
        <f t="shared" si="1"/>
        <v>0.2848645438759076</v>
      </c>
    </row>
    <row r="48" spans="1:8" ht="18" customHeight="1">
      <c r="A48" s="17">
        <v>4300</v>
      </c>
      <c r="B48" s="17" t="s">
        <v>94</v>
      </c>
      <c r="C48" s="17" t="s">
        <v>95</v>
      </c>
      <c r="D48" s="17" t="s">
        <v>96</v>
      </c>
      <c r="E48" s="18">
        <v>1115.77</v>
      </c>
      <c r="F48" s="19">
        <f t="shared" si="3"/>
        <v>1028</v>
      </c>
      <c r="G48" s="19">
        <v>87.77</v>
      </c>
      <c r="H48" s="20">
        <f t="shared" si="1"/>
        <v>0.9213368346523029</v>
      </c>
    </row>
    <row r="49" spans="1:8" ht="18" customHeight="1">
      <c r="A49" s="17">
        <v>4400</v>
      </c>
      <c r="B49" s="17" t="s">
        <v>97</v>
      </c>
      <c r="C49" s="17" t="s">
        <v>98</v>
      </c>
      <c r="D49" s="17" t="s">
        <v>99</v>
      </c>
      <c r="E49" s="18">
        <v>2999.3</v>
      </c>
      <c r="F49" s="19">
        <f t="shared" si="3"/>
        <v>0</v>
      </c>
      <c r="G49" s="19">
        <v>2999.3</v>
      </c>
      <c r="H49" s="20">
        <f t="shared" si="1"/>
        <v>0</v>
      </c>
    </row>
    <row r="50" spans="1:8" ht="18" customHeight="1">
      <c r="A50" s="17">
        <v>4100</v>
      </c>
      <c r="B50" s="17" t="s">
        <v>100</v>
      </c>
      <c r="C50" s="17" t="s">
        <v>101</v>
      </c>
      <c r="D50" s="17" t="s">
        <v>102</v>
      </c>
      <c r="E50" s="18">
        <v>100000</v>
      </c>
      <c r="F50" s="19">
        <v>5000</v>
      </c>
      <c r="G50" s="19">
        <v>95000</v>
      </c>
      <c r="H50" s="20">
        <f t="shared" si="1"/>
        <v>0.05</v>
      </c>
    </row>
    <row r="51" spans="1:8" ht="18" customHeight="1">
      <c r="A51" s="17">
        <v>5300</v>
      </c>
      <c r="B51" s="17" t="s">
        <v>103</v>
      </c>
      <c r="C51" s="17" t="s">
        <v>104</v>
      </c>
      <c r="D51" s="17" t="s">
        <v>105</v>
      </c>
      <c r="E51" s="18">
        <v>35462.26</v>
      </c>
      <c r="F51" s="19">
        <f aca="true" t="shared" si="4" ref="F51:F55">SUM(E51-G51)</f>
        <v>0</v>
      </c>
      <c r="G51" s="19">
        <v>35462.26</v>
      </c>
      <c r="H51" s="20">
        <f t="shared" si="1"/>
        <v>0</v>
      </c>
    </row>
    <row r="52" spans="1:8" ht="18" customHeight="1">
      <c r="A52" s="17">
        <v>4400</v>
      </c>
      <c r="B52" s="17" t="s">
        <v>106</v>
      </c>
      <c r="C52" s="17" t="s">
        <v>107</v>
      </c>
      <c r="D52" s="17" t="s">
        <v>108</v>
      </c>
      <c r="E52" s="18">
        <v>68634</v>
      </c>
      <c r="F52" s="19">
        <f t="shared" si="4"/>
        <v>12363.309999999998</v>
      </c>
      <c r="G52" s="19">
        <v>56270.69</v>
      </c>
      <c r="H52" s="20">
        <f t="shared" si="1"/>
        <v>0.18013389865081444</v>
      </c>
    </row>
    <row r="53" spans="1:8" ht="18" customHeight="1">
      <c r="A53" s="17">
        <v>4100</v>
      </c>
      <c r="B53" s="17" t="s">
        <v>109</v>
      </c>
      <c r="C53" s="17" t="s">
        <v>110</v>
      </c>
      <c r="D53" s="17" t="s">
        <v>111</v>
      </c>
      <c r="E53" s="18">
        <v>56286.44</v>
      </c>
      <c r="F53" s="19">
        <f t="shared" si="4"/>
        <v>8612</v>
      </c>
      <c r="G53" s="19">
        <v>47674.44</v>
      </c>
      <c r="H53" s="20">
        <f t="shared" si="1"/>
        <v>0.1530031034117631</v>
      </c>
    </row>
    <row r="54" spans="1:8" ht="18" customHeight="1">
      <c r="A54" s="17">
        <v>4400</v>
      </c>
      <c r="B54" s="17" t="s">
        <v>112</v>
      </c>
      <c r="C54" s="17" t="s">
        <v>113</v>
      </c>
      <c r="D54" s="17" t="s">
        <v>114</v>
      </c>
      <c r="E54" s="18">
        <v>243931.5</v>
      </c>
      <c r="F54" s="19">
        <f t="shared" si="4"/>
        <v>4129</v>
      </c>
      <c r="G54" s="19">
        <v>239802.5</v>
      </c>
      <c r="H54" s="20">
        <f t="shared" si="1"/>
        <v>0.016926883161871263</v>
      </c>
    </row>
    <row r="55" spans="1:8" ht="18" customHeight="1">
      <c r="A55" s="17">
        <v>4400</v>
      </c>
      <c r="B55" s="17" t="s">
        <v>115</v>
      </c>
      <c r="C55" s="17" t="s">
        <v>116</v>
      </c>
      <c r="D55" s="17" t="s">
        <v>114</v>
      </c>
      <c r="E55" s="18">
        <v>65183</v>
      </c>
      <c r="F55" s="19">
        <f t="shared" si="4"/>
        <v>0</v>
      </c>
      <c r="G55" s="19">
        <v>65183</v>
      </c>
      <c r="H55" s="20">
        <f t="shared" si="1"/>
        <v>0</v>
      </c>
    </row>
    <row r="56" spans="1:8" ht="18" customHeight="1">
      <c r="A56" s="17">
        <v>4400</v>
      </c>
      <c r="B56" s="17" t="s">
        <v>117</v>
      </c>
      <c r="C56" s="17" t="s">
        <v>118</v>
      </c>
      <c r="D56" s="17" t="s">
        <v>119</v>
      </c>
      <c r="E56" s="18">
        <v>100000</v>
      </c>
      <c r="F56" s="19">
        <v>5000</v>
      </c>
      <c r="G56" s="19">
        <v>95000</v>
      </c>
      <c r="H56" s="20">
        <f t="shared" si="1"/>
        <v>0.05</v>
      </c>
    </row>
    <row r="57" spans="1:8" ht="18" customHeight="1">
      <c r="A57" s="17">
        <v>4400</v>
      </c>
      <c r="B57" s="17" t="s">
        <v>120</v>
      </c>
      <c r="C57" s="17" t="s">
        <v>121</v>
      </c>
      <c r="D57" s="17" t="s">
        <v>119</v>
      </c>
      <c r="E57" s="18">
        <v>130960.95</v>
      </c>
      <c r="F57" s="19">
        <f aca="true" t="shared" si="5" ref="F57:F66">SUM(E57-G57)</f>
        <v>5380</v>
      </c>
      <c r="G57" s="19">
        <v>125580.95</v>
      </c>
      <c r="H57" s="20">
        <f t="shared" si="1"/>
        <v>0.041080948175773006</v>
      </c>
    </row>
    <row r="58" spans="1:8" ht="18" customHeight="1">
      <c r="A58" s="17">
        <v>4400</v>
      </c>
      <c r="B58" s="17" t="s">
        <v>122</v>
      </c>
      <c r="C58" s="17" t="s">
        <v>123</v>
      </c>
      <c r="D58" s="17" t="s">
        <v>119</v>
      </c>
      <c r="E58" s="18">
        <v>252800</v>
      </c>
      <c r="F58" s="19">
        <f t="shared" si="5"/>
        <v>0</v>
      </c>
      <c r="G58" s="19">
        <v>252800</v>
      </c>
      <c r="H58" s="20">
        <f t="shared" si="1"/>
        <v>0</v>
      </c>
    </row>
    <row r="59" spans="1:8" ht="18" customHeight="1">
      <c r="A59" s="17">
        <v>4900</v>
      </c>
      <c r="B59" s="17" t="s">
        <v>124</v>
      </c>
      <c r="C59" s="17" t="s">
        <v>125</v>
      </c>
      <c r="D59" s="17" t="s">
        <v>126</v>
      </c>
      <c r="E59" s="18">
        <v>10000</v>
      </c>
      <c r="F59" s="19">
        <v>500</v>
      </c>
      <c r="G59" s="19">
        <v>9500</v>
      </c>
      <c r="H59" s="20">
        <f t="shared" si="1"/>
        <v>0.05</v>
      </c>
    </row>
    <row r="60" spans="1:8" ht="18" customHeight="1">
      <c r="A60" s="17">
        <v>2900</v>
      </c>
      <c r="B60" s="17" t="s">
        <v>127</v>
      </c>
      <c r="C60" s="17" t="s">
        <v>128</v>
      </c>
      <c r="D60" s="17" t="s">
        <v>129</v>
      </c>
      <c r="E60" s="18">
        <v>20000</v>
      </c>
      <c r="F60" s="19">
        <f t="shared" si="5"/>
        <v>4109.700000000001</v>
      </c>
      <c r="G60" s="19">
        <v>15890.3</v>
      </c>
      <c r="H60" s="20">
        <f t="shared" si="1"/>
        <v>0.20548500000000003</v>
      </c>
    </row>
    <row r="61" spans="1:8" ht="18" customHeight="1">
      <c r="A61" s="17">
        <v>5100</v>
      </c>
      <c r="B61" s="17" t="s">
        <v>130</v>
      </c>
      <c r="C61" s="17" t="s">
        <v>131</v>
      </c>
      <c r="D61" s="17" t="s">
        <v>132</v>
      </c>
      <c r="E61" s="18">
        <v>306552.19</v>
      </c>
      <c r="F61" s="19">
        <f t="shared" si="5"/>
        <v>0</v>
      </c>
      <c r="G61" s="19">
        <v>306552.19</v>
      </c>
      <c r="H61" s="20">
        <f t="shared" si="1"/>
        <v>0</v>
      </c>
    </row>
    <row r="62" spans="1:8" ht="18" customHeight="1">
      <c r="A62" s="17">
        <v>5100</v>
      </c>
      <c r="B62" s="17" t="s">
        <v>133</v>
      </c>
      <c r="C62" s="17" t="s">
        <v>134</v>
      </c>
      <c r="D62" s="17" t="s">
        <v>132</v>
      </c>
      <c r="E62" s="18">
        <v>13647.04</v>
      </c>
      <c r="F62" s="19">
        <f t="shared" si="5"/>
        <v>0</v>
      </c>
      <c r="G62" s="19">
        <v>13647.04</v>
      </c>
      <c r="H62" s="20">
        <f t="shared" si="1"/>
        <v>0</v>
      </c>
    </row>
    <row r="63" spans="1:8" ht="18" customHeight="1">
      <c r="A63" s="17">
        <v>4300</v>
      </c>
      <c r="B63" s="17" t="s">
        <v>135</v>
      </c>
      <c r="C63" s="17" t="s">
        <v>136</v>
      </c>
      <c r="D63" s="17" t="s">
        <v>137</v>
      </c>
      <c r="E63" s="18">
        <v>42277.83</v>
      </c>
      <c r="F63" s="19">
        <f t="shared" si="5"/>
        <v>42277.83</v>
      </c>
      <c r="G63" s="19">
        <v>0</v>
      </c>
      <c r="H63" s="20">
        <f t="shared" si="1"/>
        <v>1</v>
      </c>
    </row>
    <row r="64" spans="1:8" ht="18" customHeight="1">
      <c r="A64" s="17">
        <v>4400</v>
      </c>
      <c r="B64" s="17" t="s">
        <v>138</v>
      </c>
      <c r="C64" s="17" t="s">
        <v>139</v>
      </c>
      <c r="D64" s="17" t="s">
        <v>140</v>
      </c>
      <c r="E64" s="18">
        <v>147123.62</v>
      </c>
      <c r="F64" s="19">
        <f t="shared" si="5"/>
        <v>11150</v>
      </c>
      <c r="G64" s="19">
        <v>135973.62</v>
      </c>
      <c r="H64" s="20">
        <f t="shared" si="1"/>
        <v>0.07578660720827832</v>
      </c>
    </row>
    <row r="65" spans="1:8" ht="18" customHeight="1">
      <c r="A65" s="17">
        <v>8000</v>
      </c>
      <c r="B65" s="17" t="s">
        <v>141</v>
      </c>
      <c r="C65" s="17" t="s">
        <v>142</v>
      </c>
      <c r="D65" s="17" t="s">
        <v>143</v>
      </c>
      <c r="E65" s="18">
        <v>51673.75</v>
      </c>
      <c r="F65" s="19">
        <f t="shared" si="5"/>
        <v>11329.5</v>
      </c>
      <c r="G65" s="19">
        <v>40344.25</v>
      </c>
      <c r="H65" s="20">
        <f t="shared" si="1"/>
        <v>0.21925058661312563</v>
      </c>
    </row>
    <row r="66" spans="1:8" ht="18" customHeight="1">
      <c r="A66" s="17">
        <v>4400</v>
      </c>
      <c r="B66" s="17" t="s">
        <v>144</v>
      </c>
      <c r="C66" s="17" t="s">
        <v>145</v>
      </c>
      <c r="D66" s="17" t="s">
        <v>146</v>
      </c>
      <c r="E66" s="18">
        <v>65830</v>
      </c>
      <c r="F66" s="19">
        <f t="shared" si="5"/>
        <v>0</v>
      </c>
      <c r="G66" s="19">
        <v>65830</v>
      </c>
      <c r="H66" s="20">
        <f t="shared" si="1"/>
        <v>0</v>
      </c>
    </row>
    <row r="67" spans="1:8" ht="18" customHeight="1">
      <c r="A67" s="17">
        <v>5100</v>
      </c>
      <c r="B67" s="17" t="s">
        <v>147</v>
      </c>
      <c r="C67" s="17" t="s">
        <v>148</v>
      </c>
      <c r="D67" s="17" t="s">
        <v>149</v>
      </c>
      <c r="E67" s="18">
        <v>134920</v>
      </c>
      <c r="F67" s="19">
        <v>0</v>
      </c>
      <c r="G67" s="19">
        <v>134720</v>
      </c>
      <c r="H67" s="20">
        <f t="shared" si="1"/>
        <v>0</v>
      </c>
    </row>
    <row r="68" spans="1:8" ht="18" customHeight="1">
      <c r="A68" s="17">
        <v>5500</v>
      </c>
      <c r="B68" s="17" t="s">
        <v>150</v>
      </c>
      <c r="C68" s="17" t="s">
        <v>151</v>
      </c>
      <c r="D68" s="17" t="s">
        <v>152</v>
      </c>
      <c r="E68" s="18">
        <v>181393.7</v>
      </c>
      <c r="F68" s="19">
        <f aca="true" t="shared" si="6" ref="F68:F70">SUM(E68-G68)</f>
        <v>0</v>
      </c>
      <c r="G68" s="19">
        <v>181393.7</v>
      </c>
      <c r="H68" s="20">
        <f t="shared" si="1"/>
        <v>0</v>
      </c>
    </row>
    <row r="69" spans="1:8" ht="18" customHeight="1">
      <c r="A69" s="17">
        <v>4400</v>
      </c>
      <c r="B69" s="17" t="s">
        <v>153</v>
      </c>
      <c r="C69" s="17" t="s">
        <v>154</v>
      </c>
      <c r="D69" s="17" t="s">
        <v>155</v>
      </c>
      <c r="E69" s="18">
        <v>47943</v>
      </c>
      <c r="F69" s="19">
        <f t="shared" si="6"/>
        <v>11299</v>
      </c>
      <c r="G69" s="19">
        <v>36644</v>
      </c>
      <c r="H69" s="20">
        <f t="shared" si="1"/>
        <v>0.2356756982249755</v>
      </c>
    </row>
    <row r="70" spans="1:8" ht="18" customHeight="1">
      <c r="A70" s="16">
        <v>4400</v>
      </c>
      <c r="B70" s="16" t="s">
        <v>156</v>
      </c>
      <c r="C70" s="16" t="s">
        <v>157</v>
      </c>
      <c r="D70" s="16" t="s">
        <v>155</v>
      </c>
      <c r="E70" s="21">
        <v>0.3</v>
      </c>
      <c r="F70" s="19">
        <f t="shared" si="6"/>
        <v>0</v>
      </c>
      <c r="G70" s="22">
        <v>0.3</v>
      </c>
      <c r="H70" s="20">
        <f t="shared" si="1"/>
        <v>0</v>
      </c>
    </row>
    <row r="71" spans="1:8" ht="18" customHeight="1">
      <c r="A71" s="17">
        <v>5300</v>
      </c>
      <c r="B71" s="17" t="s">
        <v>158</v>
      </c>
      <c r="C71" s="17" t="s">
        <v>159</v>
      </c>
      <c r="D71" s="17" t="s">
        <v>160</v>
      </c>
      <c r="E71" s="18">
        <v>23259.35</v>
      </c>
      <c r="F71" s="19">
        <v>0</v>
      </c>
      <c r="G71" s="19">
        <v>23259.35</v>
      </c>
      <c r="H71" s="20">
        <f t="shared" si="1"/>
        <v>0</v>
      </c>
    </row>
    <row r="72" spans="1:8" ht="18" customHeight="1">
      <c r="A72" s="17">
        <v>4900</v>
      </c>
      <c r="B72" s="17" t="s">
        <v>161</v>
      </c>
      <c r="C72" s="17" t="s">
        <v>162</v>
      </c>
      <c r="D72" s="17" t="s">
        <v>35</v>
      </c>
      <c r="E72" s="18">
        <v>74.6</v>
      </c>
      <c r="F72" s="19">
        <f aca="true" t="shared" si="7" ref="F72:F81">SUM(E72-G72)</f>
        <v>0</v>
      </c>
      <c r="G72" s="19">
        <v>74.6</v>
      </c>
      <c r="H72" s="20">
        <f t="shared" si="1"/>
        <v>0</v>
      </c>
    </row>
    <row r="73" spans="1:8" ht="18" customHeight="1">
      <c r="A73" s="17">
        <v>5300</v>
      </c>
      <c r="B73" s="17" t="s">
        <v>163</v>
      </c>
      <c r="C73" s="17" t="s">
        <v>164</v>
      </c>
      <c r="D73" s="17" t="s">
        <v>165</v>
      </c>
      <c r="E73" s="18">
        <v>100000</v>
      </c>
      <c r="F73" s="19">
        <v>5000</v>
      </c>
      <c r="G73" s="19">
        <v>95000</v>
      </c>
      <c r="H73" s="20">
        <f t="shared" si="1"/>
        <v>0.05</v>
      </c>
    </row>
    <row r="74" spans="1:8" ht="18" customHeight="1">
      <c r="A74" s="17">
        <v>5300</v>
      </c>
      <c r="B74" s="17" t="s">
        <v>166</v>
      </c>
      <c r="C74" s="17" t="s">
        <v>167</v>
      </c>
      <c r="D74" s="17" t="s">
        <v>168</v>
      </c>
      <c r="E74" s="18">
        <v>96314.57</v>
      </c>
      <c r="F74" s="19">
        <f t="shared" si="7"/>
        <v>15633.470000000001</v>
      </c>
      <c r="G74" s="19">
        <v>80681.1</v>
      </c>
      <c r="H74" s="20">
        <f t="shared" si="1"/>
        <v>0.16231677097244995</v>
      </c>
    </row>
    <row r="75" spans="1:8" ht="18" customHeight="1">
      <c r="A75" s="17">
        <v>5300</v>
      </c>
      <c r="B75" s="17" t="s">
        <v>169</v>
      </c>
      <c r="C75" s="17" t="s">
        <v>170</v>
      </c>
      <c r="D75" s="17" t="s">
        <v>171</v>
      </c>
      <c r="E75" s="18">
        <v>86485.91</v>
      </c>
      <c r="F75" s="19">
        <v>25155.29</v>
      </c>
      <c r="G75" s="19">
        <v>61330.62</v>
      </c>
      <c r="H75" s="20">
        <f t="shared" si="1"/>
        <v>0.2908599793885501</v>
      </c>
    </row>
    <row r="76" spans="1:8" ht="18" customHeight="1">
      <c r="A76" s="17">
        <v>5300</v>
      </c>
      <c r="B76" s="17" t="s">
        <v>172</v>
      </c>
      <c r="C76" s="17" t="s">
        <v>173</v>
      </c>
      <c r="D76" s="17" t="s">
        <v>174</v>
      </c>
      <c r="E76" s="18">
        <v>100710.97</v>
      </c>
      <c r="F76" s="19">
        <f t="shared" si="7"/>
        <v>5079.940000000002</v>
      </c>
      <c r="G76" s="19">
        <v>95631.03</v>
      </c>
      <c r="H76" s="20">
        <f t="shared" si="1"/>
        <v>0.05044078117805838</v>
      </c>
    </row>
    <row r="77" spans="1:8" ht="18" customHeight="1">
      <c r="A77" s="17">
        <v>4400</v>
      </c>
      <c r="B77" s="17" t="s">
        <v>175</v>
      </c>
      <c r="C77" s="17" t="s">
        <v>176</v>
      </c>
      <c r="D77" s="17" t="s">
        <v>177</v>
      </c>
      <c r="E77" s="18">
        <v>82942</v>
      </c>
      <c r="F77" s="19">
        <f t="shared" si="7"/>
        <v>2427</v>
      </c>
      <c r="G77" s="19">
        <v>80515</v>
      </c>
      <c r="H77" s="20">
        <f t="shared" si="1"/>
        <v>0.029261411588821104</v>
      </c>
    </row>
    <row r="78" spans="1:8" ht="18" customHeight="1">
      <c r="A78" s="17">
        <v>4400</v>
      </c>
      <c r="B78" s="17" t="s">
        <v>178</v>
      </c>
      <c r="C78" s="17" t="s">
        <v>179</v>
      </c>
      <c r="D78" s="17" t="s">
        <v>177</v>
      </c>
      <c r="E78" s="18">
        <v>290068</v>
      </c>
      <c r="F78" s="19">
        <f t="shared" si="7"/>
        <v>0</v>
      </c>
      <c r="G78" s="19">
        <v>290068</v>
      </c>
      <c r="H78" s="20">
        <f t="shared" si="1"/>
        <v>0</v>
      </c>
    </row>
    <row r="79" spans="1:8" ht="18" customHeight="1">
      <c r="A79" s="17">
        <v>4400</v>
      </c>
      <c r="B79" s="17" t="s">
        <v>180</v>
      </c>
      <c r="C79" s="17" t="s">
        <v>181</v>
      </c>
      <c r="D79" s="17" t="s">
        <v>177</v>
      </c>
      <c r="E79" s="18">
        <v>113274.58</v>
      </c>
      <c r="F79" s="19">
        <f t="shared" si="7"/>
        <v>0</v>
      </c>
      <c r="G79" s="19">
        <v>113274.58</v>
      </c>
      <c r="H79" s="20">
        <f t="shared" si="1"/>
        <v>0</v>
      </c>
    </row>
    <row r="80" spans="1:8" ht="18" customHeight="1">
      <c r="A80" s="17">
        <v>4400</v>
      </c>
      <c r="B80" s="17" t="s">
        <v>182</v>
      </c>
      <c r="C80" s="17" t="s">
        <v>183</v>
      </c>
      <c r="D80" s="17" t="s">
        <v>184</v>
      </c>
      <c r="E80" s="18">
        <v>81681.58</v>
      </c>
      <c r="F80" s="19">
        <f t="shared" si="7"/>
        <v>0</v>
      </c>
      <c r="G80" s="19">
        <v>81681.58</v>
      </c>
      <c r="H80" s="20">
        <f t="shared" si="1"/>
        <v>0</v>
      </c>
    </row>
    <row r="81" spans="1:8" ht="18" customHeight="1">
      <c r="A81" s="17">
        <v>4400</v>
      </c>
      <c r="B81" s="17" t="s">
        <v>185</v>
      </c>
      <c r="C81" s="17" t="s">
        <v>186</v>
      </c>
      <c r="D81" s="17" t="s">
        <v>184</v>
      </c>
      <c r="E81" s="18">
        <v>79578.01</v>
      </c>
      <c r="F81" s="19">
        <f t="shared" si="7"/>
        <v>0</v>
      </c>
      <c r="G81" s="19">
        <v>79578.01</v>
      </c>
      <c r="H81" s="20">
        <f t="shared" si="1"/>
        <v>0</v>
      </c>
    </row>
    <row r="82" spans="1:8" ht="18" customHeight="1">
      <c r="A82" s="17">
        <v>4300</v>
      </c>
      <c r="B82" s="17" t="s">
        <v>187</v>
      </c>
      <c r="C82" s="17" t="s">
        <v>188</v>
      </c>
      <c r="D82" s="17" t="s">
        <v>189</v>
      </c>
      <c r="E82" s="18">
        <v>11909.33</v>
      </c>
      <c r="F82" s="19">
        <v>0</v>
      </c>
      <c r="G82" s="19">
        <v>11909.33</v>
      </c>
      <c r="H82" s="20">
        <f t="shared" si="1"/>
        <v>0</v>
      </c>
    </row>
    <row r="83" spans="1:8" ht="18" customHeight="1">
      <c r="A83" s="17">
        <v>5100</v>
      </c>
      <c r="B83" s="17" t="s">
        <v>190</v>
      </c>
      <c r="C83" s="17" t="s">
        <v>191</v>
      </c>
      <c r="D83" s="17" t="s">
        <v>192</v>
      </c>
      <c r="E83" s="18">
        <v>865142.4</v>
      </c>
      <c r="F83" s="19">
        <v>660</v>
      </c>
      <c r="G83" s="19">
        <v>864482.4</v>
      </c>
      <c r="H83" s="20">
        <f t="shared" si="1"/>
        <v>0.0007628801917464685</v>
      </c>
    </row>
    <row r="84" spans="1:8" ht="18" customHeight="1">
      <c r="A84" s="16">
        <v>4100</v>
      </c>
      <c r="B84" s="16" t="s">
        <v>193</v>
      </c>
      <c r="C84" s="16" t="s">
        <v>194</v>
      </c>
      <c r="D84" s="16" t="s">
        <v>195</v>
      </c>
      <c r="E84" s="21">
        <v>25.37</v>
      </c>
      <c r="F84" s="19">
        <f aca="true" t="shared" si="8" ref="F84:F89">SUM(E84-G84)</f>
        <v>25.37</v>
      </c>
      <c r="G84" s="22">
        <v>0</v>
      </c>
      <c r="H84" s="20">
        <f t="shared" si="1"/>
        <v>1</v>
      </c>
    </row>
    <row r="85" spans="1:8" ht="18" customHeight="1">
      <c r="A85" s="17">
        <v>4400</v>
      </c>
      <c r="B85" s="17" t="s">
        <v>196</v>
      </c>
      <c r="C85" s="17" t="s">
        <v>197</v>
      </c>
      <c r="D85" s="17" t="s">
        <v>198</v>
      </c>
      <c r="E85" s="18">
        <v>100000</v>
      </c>
      <c r="F85" s="19">
        <v>5000</v>
      </c>
      <c r="G85" s="19">
        <v>95000</v>
      </c>
      <c r="H85" s="20">
        <f t="shared" si="1"/>
        <v>0.05</v>
      </c>
    </row>
    <row r="86" spans="1:8" ht="18" customHeight="1">
      <c r="A86" s="17">
        <v>4500</v>
      </c>
      <c r="B86" s="17" t="s">
        <v>199</v>
      </c>
      <c r="C86" s="17" t="s">
        <v>200</v>
      </c>
      <c r="D86" s="17" t="s">
        <v>201</v>
      </c>
      <c r="E86" s="18">
        <v>29067</v>
      </c>
      <c r="F86" s="19">
        <f t="shared" si="8"/>
        <v>0</v>
      </c>
      <c r="G86" s="19">
        <v>29067</v>
      </c>
      <c r="H86" s="20">
        <f t="shared" si="1"/>
        <v>0</v>
      </c>
    </row>
    <row r="87" spans="1:8" ht="18" customHeight="1">
      <c r="A87" s="17">
        <v>4500</v>
      </c>
      <c r="B87" s="17" t="s">
        <v>202</v>
      </c>
      <c r="C87" s="17" t="s">
        <v>203</v>
      </c>
      <c r="D87" s="17" t="s">
        <v>37</v>
      </c>
      <c r="E87" s="18">
        <v>132248.98</v>
      </c>
      <c r="F87" s="19">
        <f t="shared" si="8"/>
        <v>0</v>
      </c>
      <c r="G87" s="19">
        <v>132248.98</v>
      </c>
      <c r="H87" s="20">
        <f t="shared" si="1"/>
        <v>0</v>
      </c>
    </row>
    <row r="88" spans="1:8" ht="18" customHeight="1">
      <c r="A88" s="17">
        <v>8000</v>
      </c>
      <c r="B88" s="17" t="s">
        <v>204</v>
      </c>
      <c r="C88" s="17" t="s">
        <v>205</v>
      </c>
      <c r="D88" s="17" t="s">
        <v>206</v>
      </c>
      <c r="E88" s="18">
        <v>30747.2</v>
      </c>
      <c r="F88" s="19">
        <f t="shared" si="8"/>
        <v>23349.2</v>
      </c>
      <c r="G88" s="19">
        <v>7398</v>
      </c>
      <c r="H88" s="20">
        <f t="shared" si="1"/>
        <v>0.7593927251912369</v>
      </c>
    </row>
    <row r="89" spans="1:8" ht="18" customHeight="1">
      <c r="A89" s="17">
        <v>4200</v>
      </c>
      <c r="B89" s="17" t="s">
        <v>207</v>
      </c>
      <c r="C89" s="17" t="s">
        <v>208</v>
      </c>
      <c r="D89" s="17" t="s">
        <v>209</v>
      </c>
      <c r="E89" s="18">
        <v>28.23</v>
      </c>
      <c r="F89" s="19">
        <f t="shared" si="8"/>
        <v>0</v>
      </c>
      <c r="G89" s="19">
        <v>28.23</v>
      </c>
      <c r="H89" s="20">
        <f t="shared" si="1"/>
        <v>0</v>
      </c>
    </row>
    <row r="90" spans="1:8" ht="18" customHeight="1">
      <c r="A90" s="17">
        <v>7900</v>
      </c>
      <c r="B90" s="17" t="s">
        <v>210</v>
      </c>
      <c r="C90" s="17" t="s">
        <v>211</v>
      </c>
      <c r="D90" s="17" t="s">
        <v>212</v>
      </c>
      <c r="E90" s="18">
        <v>80894.5</v>
      </c>
      <c r="F90" s="19">
        <v>0</v>
      </c>
      <c r="G90" s="19">
        <v>80894.5</v>
      </c>
      <c r="H90" s="20">
        <f t="shared" si="1"/>
        <v>0</v>
      </c>
    </row>
    <row r="91" spans="1:8" ht="18" customHeight="1">
      <c r="A91" s="17">
        <v>7900</v>
      </c>
      <c r="B91" s="17" t="s">
        <v>213</v>
      </c>
      <c r="C91" s="17" t="s">
        <v>214</v>
      </c>
      <c r="D91" s="17" t="s">
        <v>212</v>
      </c>
      <c r="E91" s="18">
        <v>47500</v>
      </c>
      <c r="F91" s="19">
        <v>0</v>
      </c>
      <c r="G91" s="19">
        <v>47500</v>
      </c>
      <c r="H91" s="20">
        <f t="shared" si="1"/>
        <v>0</v>
      </c>
    </row>
    <row r="92" spans="1:8" ht="18" customHeight="1">
      <c r="A92" s="17">
        <v>4600</v>
      </c>
      <c r="B92" s="17" t="s">
        <v>215</v>
      </c>
      <c r="C92" s="17" t="s">
        <v>216</v>
      </c>
      <c r="D92" s="17" t="s">
        <v>217</v>
      </c>
      <c r="E92" s="18">
        <v>13248.9</v>
      </c>
      <c r="F92" s="19">
        <f aca="true" t="shared" si="9" ref="F92:F95">SUM(E92-G92)</f>
        <v>0</v>
      </c>
      <c r="G92" s="19">
        <v>13248.9</v>
      </c>
      <c r="H92" s="20">
        <f t="shared" si="1"/>
        <v>0</v>
      </c>
    </row>
    <row r="93" spans="1:8" ht="18" customHeight="1">
      <c r="A93" s="16">
        <v>4400</v>
      </c>
      <c r="B93" s="16" t="s">
        <v>218</v>
      </c>
      <c r="C93" s="16" t="s">
        <v>219</v>
      </c>
      <c r="D93" s="16" t="s">
        <v>220</v>
      </c>
      <c r="E93" s="21">
        <v>58069.6</v>
      </c>
      <c r="F93" s="19">
        <f t="shared" si="9"/>
        <v>0</v>
      </c>
      <c r="G93" s="22">
        <v>58069.6</v>
      </c>
      <c r="H93" s="20">
        <f t="shared" si="1"/>
        <v>0</v>
      </c>
    </row>
    <row r="94" spans="1:8" ht="18" customHeight="1">
      <c r="A94" s="17">
        <v>4400</v>
      </c>
      <c r="B94" s="17" t="s">
        <v>221</v>
      </c>
      <c r="C94" s="17" t="s">
        <v>222</v>
      </c>
      <c r="D94" s="17" t="s">
        <v>220</v>
      </c>
      <c r="E94" s="18">
        <v>16240</v>
      </c>
      <c r="F94" s="19">
        <f t="shared" si="9"/>
        <v>0</v>
      </c>
      <c r="G94" s="19">
        <v>16240</v>
      </c>
      <c r="H94" s="20">
        <f t="shared" si="1"/>
        <v>0</v>
      </c>
    </row>
    <row r="95" spans="1:8" ht="18" customHeight="1">
      <c r="A95" s="17">
        <v>4100</v>
      </c>
      <c r="B95" s="17" t="s">
        <v>223</v>
      </c>
      <c r="C95" s="17" t="s">
        <v>224</v>
      </c>
      <c r="D95" s="17" t="s">
        <v>225</v>
      </c>
      <c r="E95" s="18">
        <v>6593</v>
      </c>
      <c r="F95" s="19">
        <f t="shared" si="9"/>
        <v>6592.7</v>
      </c>
      <c r="G95" s="19">
        <v>0.3</v>
      </c>
      <c r="H95" s="20">
        <f t="shared" si="1"/>
        <v>0.9999544971939937</v>
      </c>
    </row>
    <row r="96" spans="1:8" ht="18" customHeight="1">
      <c r="A96" s="17">
        <v>5500</v>
      </c>
      <c r="B96" s="17" t="s">
        <v>226</v>
      </c>
      <c r="C96" s="17" t="s">
        <v>227</v>
      </c>
      <c r="D96" s="17" t="s">
        <v>228</v>
      </c>
      <c r="E96" s="18">
        <v>332500</v>
      </c>
      <c r="F96" s="19">
        <v>77801.73</v>
      </c>
      <c r="G96" s="19">
        <v>254698.27</v>
      </c>
      <c r="H96" s="20">
        <f t="shared" si="1"/>
        <v>0.23399016541353382</v>
      </c>
    </row>
    <row r="97" spans="1:8" ht="18" customHeight="1">
      <c r="A97" s="17">
        <v>5500</v>
      </c>
      <c r="B97" s="17" t="s">
        <v>229</v>
      </c>
      <c r="C97" s="17" t="s">
        <v>230</v>
      </c>
      <c r="D97" s="17" t="s">
        <v>228</v>
      </c>
      <c r="E97" s="18">
        <v>253699.99</v>
      </c>
      <c r="F97" s="19">
        <f aca="true" t="shared" si="10" ref="F97:F99">SUM(E97-G97)</f>
        <v>30555</v>
      </c>
      <c r="G97" s="19">
        <v>223144.99</v>
      </c>
      <c r="H97" s="20">
        <f t="shared" si="1"/>
        <v>0.12043752938263813</v>
      </c>
    </row>
    <row r="98" spans="1:8" ht="18" customHeight="1">
      <c r="A98" s="17">
        <v>5100</v>
      </c>
      <c r="B98" s="17" t="s">
        <v>231</v>
      </c>
      <c r="C98" s="17" t="s">
        <v>232</v>
      </c>
      <c r="D98" s="17" t="s">
        <v>233</v>
      </c>
      <c r="E98" s="18">
        <v>355529.17</v>
      </c>
      <c r="F98" s="19">
        <f t="shared" si="10"/>
        <v>45899.75</v>
      </c>
      <c r="G98" s="19">
        <v>309629.42</v>
      </c>
      <c r="H98" s="20">
        <f t="shared" si="1"/>
        <v>0.12910262750029766</v>
      </c>
    </row>
    <row r="99" spans="1:8" ht="18" customHeight="1">
      <c r="A99" s="17">
        <v>5100</v>
      </c>
      <c r="B99" s="17" t="s">
        <v>234</v>
      </c>
      <c r="C99" s="17" t="s">
        <v>235</v>
      </c>
      <c r="D99" s="17" t="s">
        <v>233</v>
      </c>
      <c r="E99" s="18">
        <v>0.14</v>
      </c>
      <c r="F99" s="19">
        <f t="shared" si="10"/>
        <v>0</v>
      </c>
      <c r="G99" s="19">
        <v>0.14</v>
      </c>
      <c r="H99" s="20">
        <f t="shared" si="1"/>
        <v>0</v>
      </c>
    </row>
    <row r="100" spans="1:8" ht="18" customHeight="1">
      <c r="A100" s="17">
        <v>5100</v>
      </c>
      <c r="B100" s="17" t="s">
        <v>236</v>
      </c>
      <c r="C100" s="17" t="s">
        <v>237</v>
      </c>
      <c r="D100" s="17" t="s">
        <v>238</v>
      </c>
      <c r="E100" s="18">
        <v>137953.8</v>
      </c>
      <c r="F100" s="19">
        <v>0</v>
      </c>
      <c r="G100" s="19">
        <v>137953.8</v>
      </c>
      <c r="H100" s="20">
        <f t="shared" si="1"/>
        <v>0</v>
      </c>
    </row>
    <row r="101" spans="1:8" ht="18" customHeight="1">
      <c r="A101" s="17">
        <v>2700</v>
      </c>
      <c r="B101" s="17">
        <v>216295</v>
      </c>
      <c r="C101" s="17" t="s">
        <v>239</v>
      </c>
      <c r="D101" s="17" t="s">
        <v>240</v>
      </c>
      <c r="E101" s="18">
        <v>15069.92</v>
      </c>
      <c r="F101" s="19">
        <v>0</v>
      </c>
      <c r="G101" s="19">
        <v>15069.92</v>
      </c>
      <c r="H101" s="20">
        <f t="shared" si="1"/>
        <v>0</v>
      </c>
    </row>
    <row r="102" spans="1:8" ht="18" customHeight="1">
      <c r="A102" s="17">
        <v>2700</v>
      </c>
      <c r="B102" s="17">
        <v>217078</v>
      </c>
      <c r="C102" s="17" t="s">
        <v>55</v>
      </c>
      <c r="D102" s="17" t="s">
        <v>240</v>
      </c>
      <c r="E102" s="18">
        <v>20560.2</v>
      </c>
      <c r="F102" s="19">
        <f aca="true" t="shared" si="11" ref="F102:F107">SUM(E102-G102)</f>
        <v>0</v>
      </c>
      <c r="G102" s="19">
        <v>20560.2</v>
      </c>
      <c r="H102" s="20">
        <f t="shared" si="1"/>
        <v>0</v>
      </c>
    </row>
    <row r="103" spans="1:8" ht="18" customHeight="1">
      <c r="A103" s="17">
        <v>5300</v>
      </c>
      <c r="B103" s="17" t="s">
        <v>241</v>
      </c>
      <c r="C103" s="17" t="s">
        <v>242</v>
      </c>
      <c r="D103" s="17" t="s">
        <v>243</v>
      </c>
      <c r="E103" s="18">
        <v>101830</v>
      </c>
      <c r="F103" s="19">
        <f t="shared" si="11"/>
        <v>51895.66</v>
      </c>
      <c r="G103" s="19">
        <v>49934.34</v>
      </c>
      <c r="H103" s="20">
        <f aca="true" t="shared" si="12" ref="H103:H166">SUM(F103/E103)*100%</f>
        <v>0.5096303643327114</v>
      </c>
    </row>
    <row r="104" spans="1:8" ht="18" customHeight="1">
      <c r="A104" s="17">
        <v>4100</v>
      </c>
      <c r="B104" s="17" t="s">
        <v>244</v>
      </c>
      <c r="C104" s="17" t="s">
        <v>245</v>
      </c>
      <c r="D104" s="17" t="s">
        <v>246</v>
      </c>
      <c r="E104" s="18">
        <v>85120</v>
      </c>
      <c r="F104" s="19">
        <v>0</v>
      </c>
      <c r="G104" s="19">
        <v>85120</v>
      </c>
      <c r="H104" s="20">
        <f t="shared" si="12"/>
        <v>0</v>
      </c>
    </row>
    <row r="105" spans="1:8" ht="18" customHeight="1">
      <c r="A105" s="17">
        <v>4300</v>
      </c>
      <c r="B105" s="17" t="s">
        <v>247</v>
      </c>
      <c r="C105" s="17" t="s">
        <v>248</v>
      </c>
      <c r="D105" s="17" t="s">
        <v>249</v>
      </c>
      <c r="E105" s="18">
        <v>413480</v>
      </c>
      <c r="F105" s="19">
        <v>4902</v>
      </c>
      <c r="G105" s="19">
        <v>408578</v>
      </c>
      <c r="H105" s="20">
        <f t="shared" si="12"/>
        <v>0.011855470639450517</v>
      </c>
    </row>
    <row r="106" spans="1:8" ht="18" customHeight="1">
      <c r="A106" s="17">
        <v>4300</v>
      </c>
      <c r="B106" s="17" t="s">
        <v>250</v>
      </c>
      <c r="C106" s="17" t="s">
        <v>251</v>
      </c>
      <c r="D106" s="17" t="s">
        <v>249</v>
      </c>
      <c r="E106" s="18">
        <v>122752.76</v>
      </c>
      <c r="F106" s="19">
        <f t="shared" si="11"/>
        <v>0</v>
      </c>
      <c r="G106" s="19">
        <v>122752.76</v>
      </c>
      <c r="H106" s="20">
        <f t="shared" si="12"/>
        <v>0</v>
      </c>
    </row>
    <row r="107" spans="1:8" ht="18" customHeight="1">
      <c r="A107" s="17">
        <v>5300</v>
      </c>
      <c r="B107" s="17" t="s">
        <v>252</v>
      </c>
      <c r="C107" s="17" t="s">
        <v>253</v>
      </c>
      <c r="D107" s="17" t="s">
        <v>254</v>
      </c>
      <c r="E107" s="18">
        <v>48525.44</v>
      </c>
      <c r="F107" s="19">
        <f t="shared" si="11"/>
        <v>19500.000000000004</v>
      </c>
      <c r="G107" s="19">
        <v>29025.44</v>
      </c>
      <c r="H107" s="20">
        <f t="shared" si="12"/>
        <v>0.40185107028395833</v>
      </c>
    </row>
    <row r="108" spans="1:8" ht="18" customHeight="1">
      <c r="A108" s="17">
        <v>4300</v>
      </c>
      <c r="B108" s="17" t="s">
        <v>255</v>
      </c>
      <c r="C108" s="17" t="s">
        <v>256</v>
      </c>
      <c r="D108" s="17" t="s">
        <v>257</v>
      </c>
      <c r="E108" s="18">
        <v>100000</v>
      </c>
      <c r="F108" s="19">
        <v>5000</v>
      </c>
      <c r="G108" s="19">
        <v>95000</v>
      </c>
      <c r="H108" s="20">
        <f t="shared" si="12"/>
        <v>0.05</v>
      </c>
    </row>
    <row r="109" spans="1:8" ht="18" customHeight="1">
      <c r="A109" s="17">
        <v>4300</v>
      </c>
      <c r="B109" s="17" t="s">
        <v>258</v>
      </c>
      <c r="C109" s="17" t="s">
        <v>259</v>
      </c>
      <c r="D109" s="17" t="s">
        <v>257</v>
      </c>
      <c r="E109" s="18">
        <v>82001.1</v>
      </c>
      <c r="F109" s="19">
        <f>SUM(E109-G109)</f>
        <v>0</v>
      </c>
      <c r="G109" s="19">
        <v>82001.1</v>
      </c>
      <c r="H109" s="20">
        <f t="shared" si="12"/>
        <v>0</v>
      </c>
    </row>
    <row r="110" spans="1:8" ht="18" customHeight="1">
      <c r="A110" s="17">
        <v>4300</v>
      </c>
      <c r="B110" s="17" t="s">
        <v>260</v>
      </c>
      <c r="C110" s="17" t="s">
        <v>261</v>
      </c>
      <c r="D110" s="17" t="s">
        <v>257</v>
      </c>
      <c r="E110" s="18">
        <v>159109.4</v>
      </c>
      <c r="F110" s="19">
        <v>0</v>
      </c>
      <c r="G110" s="19">
        <v>159109.4</v>
      </c>
      <c r="H110" s="20">
        <f t="shared" si="12"/>
        <v>0</v>
      </c>
    </row>
    <row r="111" spans="1:8" ht="18" customHeight="1">
      <c r="A111" s="17">
        <v>8000</v>
      </c>
      <c r="B111" s="17" t="s">
        <v>262</v>
      </c>
      <c r="C111" s="17" t="s">
        <v>263</v>
      </c>
      <c r="D111" s="17" t="s">
        <v>39</v>
      </c>
      <c r="E111" s="18">
        <v>33238.08</v>
      </c>
      <c r="F111" s="19">
        <f aca="true" t="shared" si="13" ref="F111:F132">SUM(E111-G111)</f>
        <v>0</v>
      </c>
      <c r="G111" s="19">
        <v>33238.08</v>
      </c>
      <c r="H111" s="20">
        <f t="shared" si="12"/>
        <v>0</v>
      </c>
    </row>
    <row r="112" spans="1:8" ht="18" customHeight="1">
      <c r="A112" s="17">
        <v>4100</v>
      </c>
      <c r="B112" s="17" t="s">
        <v>264</v>
      </c>
      <c r="C112" s="17" t="s">
        <v>265</v>
      </c>
      <c r="D112" s="17" t="s">
        <v>266</v>
      </c>
      <c r="E112" s="18">
        <v>354.74</v>
      </c>
      <c r="F112" s="19">
        <v>0</v>
      </c>
      <c r="G112" s="19">
        <v>354.74</v>
      </c>
      <c r="H112" s="20">
        <f t="shared" si="12"/>
        <v>0</v>
      </c>
    </row>
    <row r="113" spans="1:8" ht="18" customHeight="1">
      <c r="A113" s="17">
        <v>5500</v>
      </c>
      <c r="B113" s="17" t="s">
        <v>267</v>
      </c>
      <c r="C113" s="17" t="s">
        <v>268</v>
      </c>
      <c r="D113" s="17" t="s">
        <v>269</v>
      </c>
      <c r="E113" s="18">
        <v>883214.17</v>
      </c>
      <c r="F113" s="19">
        <v>52157.29</v>
      </c>
      <c r="G113" s="19">
        <v>831056.88</v>
      </c>
      <c r="H113" s="20">
        <f t="shared" si="12"/>
        <v>0.059053955169220164</v>
      </c>
    </row>
    <row r="114" spans="1:8" ht="18" customHeight="1">
      <c r="A114" s="17">
        <v>5500</v>
      </c>
      <c r="B114" s="17" t="s">
        <v>270</v>
      </c>
      <c r="C114" s="17" t="s">
        <v>271</v>
      </c>
      <c r="D114" s="17" t="s">
        <v>269</v>
      </c>
      <c r="E114" s="18">
        <v>179764</v>
      </c>
      <c r="F114" s="19">
        <v>7967</v>
      </c>
      <c r="G114" s="19">
        <v>171797</v>
      </c>
      <c r="H114" s="20">
        <f t="shared" si="12"/>
        <v>0.044319218530962816</v>
      </c>
    </row>
    <row r="115" spans="1:8" ht="18" customHeight="1">
      <c r="A115" s="17">
        <v>5500</v>
      </c>
      <c r="B115" s="17" t="s">
        <v>272</v>
      </c>
      <c r="C115" s="17" t="s">
        <v>273</v>
      </c>
      <c r="D115" s="17" t="s">
        <v>269</v>
      </c>
      <c r="E115" s="18">
        <v>28528.43</v>
      </c>
      <c r="F115" s="19">
        <f t="shared" si="13"/>
        <v>0</v>
      </c>
      <c r="G115" s="19">
        <v>28528.43</v>
      </c>
      <c r="H115" s="20">
        <f t="shared" si="12"/>
        <v>0</v>
      </c>
    </row>
    <row r="116" spans="1:8" ht="18" customHeight="1">
      <c r="A116" s="17">
        <v>5500</v>
      </c>
      <c r="B116" s="17" t="s">
        <v>274</v>
      </c>
      <c r="C116" s="17" t="s">
        <v>275</v>
      </c>
      <c r="D116" s="17" t="s">
        <v>269</v>
      </c>
      <c r="E116" s="18">
        <v>41.58</v>
      </c>
      <c r="F116" s="19">
        <f t="shared" si="13"/>
        <v>0</v>
      </c>
      <c r="G116" s="19">
        <v>41.58</v>
      </c>
      <c r="H116" s="20">
        <f t="shared" si="12"/>
        <v>0</v>
      </c>
    </row>
    <row r="117" spans="1:8" ht="18" customHeight="1">
      <c r="A117" s="17">
        <v>5500</v>
      </c>
      <c r="B117" s="17" t="s">
        <v>276</v>
      </c>
      <c r="C117" s="17" t="s">
        <v>277</v>
      </c>
      <c r="D117" s="17" t="s">
        <v>269</v>
      </c>
      <c r="E117" s="18">
        <v>5483.91</v>
      </c>
      <c r="F117" s="19">
        <f t="shared" si="13"/>
        <v>0</v>
      </c>
      <c r="G117" s="19">
        <v>5483.91</v>
      </c>
      <c r="H117" s="20">
        <f t="shared" si="12"/>
        <v>0</v>
      </c>
    </row>
    <row r="118" spans="1:8" ht="18" customHeight="1">
      <c r="A118" s="17">
        <v>5500</v>
      </c>
      <c r="B118" s="17" t="s">
        <v>278</v>
      </c>
      <c r="C118" s="17" t="s">
        <v>279</v>
      </c>
      <c r="D118" s="17" t="s">
        <v>280</v>
      </c>
      <c r="E118" s="18">
        <v>5.51</v>
      </c>
      <c r="F118" s="19">
        <f t="shared" si="13"/>
        <v>0</v>
      </c>
      <c r="G118" s="19">
        <v>5.51</v>
      </c>
      <c r="H118" s="20">
        <f t="shared" si="12"/>
        <v>0</v>
      </c>
    </row>
    <row r="119" spans="1:8" ht="18" customHeight="1">
      <c r="A119" s="17">
        <v>9900</v>
      </c>
      <c r="B119" s="17" t="s">
        <v>281</v>
      </c>
      <c r="C119" s="17" t="s">
        <v>282</v>
      </c>
      <c r="D119" s="17" t="s">
        <v>283</v>
      </c>
      <c r="E119" s="18">
        <v>1799489</v>
      </c>
      <c r="F119" s="19">
        <f t="shared" si="13"/>
        <v>2756.600000000093</v>
      </c>
      <c r="G119" s="19">
        <v>1796732.4</v>
      </c>
      <c r="H119" s="20">
        <f t="shared" si="12"/>
        <v>0.001531879327964824</v>
      </c>
    </row>
    <row r="120" spans="1:8" ht="18" customHeight="1">
      <c r="A120" s="17">
        <v>9900</v>
      </c>
      <c r="B120" s="17" t="s">
        <v>284</v>
      </c>
      <c r="C120" s="17" t="s">
        <v>285</v>
      </c>
      <c r="D120" s="17" t="s">
        <v>283</v>
      </c>
      <c r="E120" s="18">
        <v>2600310.99</v>
      </c>
      <c r="F120" s="19">
        <f t="shared" si="13"/>
        <v>0</v>
      </c>
      <c r="G120" s="19">
        <v>2600310.99</v>
      </c>
      <c r="H120" s="20">
        <f t="shared" si="12"/>
        <v>0</v>
      </c>
    </row>
    <row r="121" spans="1:8" ht="18" customHeight="1">
      <c r="A121" s="17">
        <v>4400</v>
      </c>
      <c r="B121" s="17" t="s">
        <v>286</v>
      </c>
      <c r="C121" s="17" t="s">
        <v>287</v>
      </c>
      <c r="D121" s="17" t="s">
        <v>288</v>
      </c>
      <c r="E121" s="18">
        <v>222384.03</v>
      </c>
      <c r="F121" s="19">
        <f t="shared" si="13"/>
        <v>1200</v>
      </c>
      <c r="G121" s="19">
        <v>221184.03</v>
      </c>
      <c r="H121" s="20">
        <f t="shared" si="12"/>
        <v>0.0053960709318920065</v>
      </c>
    </row>
    <row r="122" spans="1:8" ht="18" customHeight="1">
      <c r="A122" s="17">
        <v>7300</v>
      </c>
      <c r="B122" s="17" t="s">
        <v>289</v>
      </c>
      <c r="C122" s="17" t="s">
        <v>290</v>
      </c>
      <c r="D122" s="17" t="s">
        <v>291</v>
      </c>
      <c r="E122" s="18">
        <v>10000</v>
      </c>
      <c r="F122" s="19">
        <f t="shared" si="13"/>
        <v>1575.9500000000007</v>
      </c>
      <c r="G122" s="19">
        <v>8424.05</v>
      </c>
      <c r="H122" s="20">
        <f t="shared" si="12"/>
        <v>0.15759500000000007</v>
      </c>
    </row>
    <row r="123" spans="1:8" ht="18" customHeight="1">
      <c r="A123" s="17">
        <v>5100</v>
      </c>
      <c r="B123" s="17" t="s">
        <v>292</v>
      </c>
      <c r="C123" s="17" t="s">
        <v>293</v>
      </c>
      <c r="D123" s="17" t="s">
        <v>294</v>
      </c>
      <c r="E123" s="18">
        <v>3109.62</v>
      </c>
      <c r="F123" s="19">
        <f t="shared" si="13"/>
        <v>0</v>
      </c>
      <c r="G123" s="19">
        <v>3109.62</v>
      </c>
      <c r="H123" s="20">
        <f t="shared" si="12"/>
        <v>0</v>
      </c>
    </row>
    <row r="124" spans="1:8" ht="18" customHeight="1">
      <c r="A124" s="16">
        <v>4400</v>
      </c>
      <c r="B124" s="16" t="s">
        <v>295</v>
      </c>
      <c r="C124" s="16" t="s">
        <v>296</v>
      </c>
      <c r="D124" s="16" t="s">
        <v>297</v>
      </c>
      <c r="E124" s="21">
        <v>1.15</v>
      </c>
      <c r="F124" s="19">
        <f t="shared" si="13"/>
        <v>0</v>
      </c>
      <c r="G124" s="22">
        <v>1.15</v>
      </c>
      <c r="H124" s="20">
        <f t="shared" si="12"/>
        <v>0</v>
      </c>
    </row>
    <row r="125" spans="1:8" ht="18" customHeight="1">
      <c r="A125" s="17">
        <v>4300</v>
      </c>
      <c r="B125" s="17" t="s">
        <v>298</v>
      </c>
      <c r="C125" s="17" t="s">
        <v>299</v>
      </c>
      <c r="D125" s="17" t="s">
        <v>300</v>
      </c>
      <c r="E125" s="18">
        <v>27687.76</v>
      </c>
      <c r="F125" s="19">
        <f t="shared" si="13"/>
        <v>11642.63</v>
      </c>
      <c r="G125" s="19">
        <v>16045.13</v>
      </c>
      <c r="H125" s="20">
        <f t="shared" si="12"/>
        <v>0.42049736056654635</v>
      </c>
    </row>
    <row r="126" spans="1:8" ht="18" customHeight="1">
      <c r="A126" s="17">
        <v>4400</v>
      </c>
      <c r="B126" s="17" t="s">
        <v>301</v>
      </c>
      <c r="C126" s="17" t="s">
        <v>302</v>
      </c>
      <c r="D126" s="17" t="s">
        <v>303</v>
      </c>
      <c r="E126" s="18">
        <v>59141</v>
      </c>
      <c r="F126" s="19">
        <f t="shared" si="13"/>
        <v>0</v>
      </c>
      <c r="G126" s="19">
        <v>59141</v>
      </c>
      <c r="H126" s="20">
        <f t="shared" si="12"/>
        <v>0</v>
      </c>
    </row>
    <row r="127" spans="1:8" ht="18" customHeight="1">
      <c r="A127" s="17">
        <v>8000</v>
      </c>
      <c r="B127" s="17" t="s">
        <v>304</v>
      </c>
      <c r="C127" s="17" t="s">
        <v>305</v>
      </c>
      <c r="D127" s="17" t="s">
        <v>306</v>
      </c>
      <c r="E127" s="18">
        <v>684897.86</v>
      </c>
      <c r="F127" s="19">
        <f t="shared" si="13"/>
        <v>27025</v>
      </c>
      <c r="G127" s="19">
        <v>657872.86</v>
      </c>
      <c r="H127" s="20">
        <f t="shared" si="12"/>
        <v>0.039458438372109966</v>
      </c>
    </row>
    <row r="128" spans="1:8" ht="18" customHeight="1">
      <c r="A128" s="17">
        <v>4400</v>
      </c>
      <c r="B128" s="17" t="s">
        <v>307</v>
      </c>
      <c r="C128" s="17" t="s">
        <v>308</v>
      </c>
      <c r="D128" s="17" t="s">
        <v>309</v>
      </c>
      <c r="E128" s="18">
        <v>28111.12</v>
      </c>
      <c r="F128" s="19">
        <f t="shared" si="13"/>
        <v>0</v>
      </c>
      <c r="G128" s="19">
        <v>28111.12</v>
      </c>
      <c r="H128" s="20">
        <f t="shared" si="12"/>
        <v>0</v>
      </c>
    </row>
    <row r="129" spans="1:8" ht="18" customHeight="1">
      <c r="A129" s="17">
        <v>2300</v>
      </c>
      <c r="B129" s="17" t="s">
        <v>310</v>
      </c>
      <c r="C129" s="17" t="s">
        <v>311</v>
      </c>
      <c r="D129" s="17" t="s">
        <v>312</v>
      </c>
      <c r="E129" s="18">
        <v>20231.3</v>
      </c>
      <c r="F129" s="19">
        <f t="shared" si="13"/>
        <v>0</v>
      </c>
      <c r="G129" s="19">
        <v>20231.3</v>
      </c>
      <c r="H129" s="20">
        <f t="shared" si="12"/>
        <v>0</v>
      </c>
    </row>
    <row r="130" spans="1:8" ht="18" customHeight="1">
      <c r="A130" s="17">
        <v>8000</v>
      </c>
      <c r="B130" s="17" t="s">
        <v>313</v>
      </c>
      <c r="C130" s="17" t="s">
        <v>314</v>
      </c>
      <c r="D130" s="17" t="s">
        <v>315</v>
      </c>
      <c r="E130" s="18">
        <v>9180</v>
      </c>
      <c r="F130" s="19">
        <f t="shared" si="13"/>
        <v>0</v>
      </c>
      <c r="G130" s="19">
        <v>9180</v>
      </c>
      <c r="H130" s="20">
        <f t="shared" si="12"/>
        <v>0</v>
      </c>
    </row>
    <row r="131" spans="1:8" ht="18" customHeight="1">
      <c r="A131" s="17">
        <v>4100</v>
      </c>
      <c r="B131" s="17" t="s">
        <v>316</v>
      </c>
      <c r="C131" s="17" t="s">
        <v>317</v>
      </c>
      <c r="D131" s="17" t="s">
        <v>318</v>
      </c>
      <c r="E131" s="18">
        <v>12.71</v>
      </c>
      <c r="F131" s="19">
        <f t="shared" si="13"/>
        <v>12.71</v>
      </c>
      <c r="G131" s="19">
        <v>0</v>
      </c>
      <c r="H131" s="20">
        <f t="shared" si="12"/>
        <v>1</v>
      </c>
    </row>
    <row r="132" spans="1:8" ht="18" customHeight="1">
      <c r="A132" s="17">
        <v>4100</v>
      </c>
      <c r="B132" s="17" t="s">
        <v>319</v>
      </c>
      <c r="C132" s="17" t="s">
        <v>320</v>
      </c>
      <c r="D132" s="17" t="s">
        <v>318</v>
      </c>
      <c r="E132" s="18">
        <v>129463.55</v>
      </c>
      <c r="F132" s="19">
        <f t="shared" si="13"/>
        <v>32818.29000000001</v>
      </c>
      <c r="G132" s="19">
        <v>96645.26</v>
      </c>
      <c r="H132" s="20">
        <f t="shared" si="12"/>
        <v>0.2534944391683992</v>
      </c>
    </row>
    <row r="133" spans="1:8" ht="18" customHeight="1">
      <c r="A133" s="17">
        <v>2700</v>
      </c>
      <c r="B133" s="17">
        <v>217011</v>
      </c>
      <c r="C133" s="17" t="s">
        <v>321</v>
      </c>
      <c r="D133" s="17" t="s">
        <v>45</v>
      </c>
      <c r="E133" s="18">
        <v>30000</v>
      </c>
      <c r="F133" s="19">
        <v>0</v>
      </c>
      <c r="G133" s="19">
        <v>30000</v>
      </c>
      <c r="H133" s="20">
        <f t="shared" si="12"/>
        <v>0</v>
      </c>
    </row>
    <row r="134" spans="1:8" ht="18" customHeight="1">
      <c r="A134" s="17">
        <v>2700</v>
      </c>
      <c r="B134" s="17">
        <v>217012</v>
      </c>
      <c r="C134" s="17" t="s">
        <v>322</v>
      </c>
      <c r="D134" s="17" t="s">
        <v>45</v>
      </c>
      <c r="E134" s="18">
        <v>601500</v>
      </c>
      <c r="F134" s="19">
        <v>0</v>
      </c>
      <c r="G134" s="19">
        <v>601500</v>
      </c>
      <c r="H134" s="20">
        <f t="shared" si="12"/>
        <v>0</v>
      </c>
    </row>
    <row r="135" spans="1:8" ht="18" customHeight="1">
      <c r="A135" s="17">
        <v>4200</v>
      </c>
      <c r="B135" s="17" t="s">
        <v>323</v>
      </c>
      <c r="C135" s="17" t="s">
        <v>324</v>
      </c>
      <c r="D135" s="17" t="s">
        <v>325</v>
      </c>
      <c r="E135" s="18">
        <v>48956.36</v>
      </c>
      <c r="F135" s="19">
        <f aca="true" t="shared" si="14" ref="F135:F143">SUM(E135-G135)</f>
        <v>22291.61</v>
      </c>
      <c r="G135" s="19">
        <v>26664.75</v>
      </c>
      <c r="H135" s="20">
        <f t="shared" si="12"/>
        <v>0.45533634445044524</v>
      </c>
    </row>
    <row r="136" spans="1:8" ht="18" customHeight="1">
      <c r="A136" s="17">
        <v>4200</v>
      </c>
      <c r="B136" s="17" t="s">
        <v>326</v>
      </c>
      <c r="C136" s="17" t="s">
        <v>327</v>
      </c>
      <c r="D136" s="17" t="s">
        <v>325</v>
      </c>
      <c r="E136" s="18">
        <v>100000</v>
      </c>
      <c r="F136" s="19">
        <v>5000</v>
      </c>
      <c r="G136" s="19">
        <v>95000</v>
      </c>
      <c r="H136" s="20">
        <f t="shared" si="12"/>
        <v>0.05</v>
      </c>
    </row>
    <row r="137" spans="1:8" ht="18" customHeight="1">
      <c r="A137" s="17">
        <v>4100</v>
      </c>
      <c r="B137" s="17" t="s">
        <v>328</v>
      </c>
      <c r="C137" s="17" t="s">
        <v>329</v>
      </c>
      <c r="D137" s="17" t="s">
        <v>330</v>
      </c>
      <c r="E137" s="18">
        <v>162780</v>
      </c>
      <c r="F137" s="19">
        <v>120000</v>
      </c>
      <c r="G137" s="19">
        <v>162780</v>
      </c>
      <c r="H137" s="20">
        <f t="shared" si="12"/>
        <v>0.7371913011426465</v>
      </c>
    </row>
    <row r="138" spans="1:8" ht="18" customHeight="1">
      <c r="A138" s="17">
        <v>4100</v>
      </c>
      <c r="B138" s="17" t="s">
        <v>331</v>
      </c>
      <c r="C138" s="17" t="s">
        <v>332</v>
      </c>
      <c r="D138" s="17" t="s">
        <v>330</v>
      </c>
      <c r="E138" s="18">
        <v>100000</v>
      </c>
      <c r="F138" s="19">
        <v>5000</v>
      </c>
      <c r="G138" s="19">
        <v>95000</v>
      </c>
      <c r="H138" s="20">
        <f t="shared" si="12"/>
        <v>0.05</v>
      </c>
    </row>
    <row r="139" spans="1:8" ht="18" customHeight="1">
      <c r="A139" s="17">
        <v>4100</v>
      </c>
      <c r="B139" s="17" t="s">
        <v>333</v>
      </c>
      <c r="C139" s="17" t="s">
        <v>334</v>
      </c>
      <c r="D139" s="17" t="s">
        <v>330</v>
      </c>
      <c r="E139" s="18">
        <v>66377.2</v>
      </c>
      <c r="F139" s="19">
        <f t="shared" si="14"/>
        <v>104.69999999999709</v>
      </c>
      <c r="G139" s="19">
        <v>66272.5</v>
      </c>
      <c r="H139" s="20">
        <f t="shared" si="12"/>
        <v>0.0015773488487010163</v>
      </c>
    </row>
    <row r="140" spans="1:8" ht="18" customHeight="1">
      <c r="A140" s="17">
        <v>4600</v>
      </c>
      <c r="B140" s="17" t="s">
        <v>335</v>
      </c>
      <c r="C140" s="17" t="s">
        <v>336</v>
      </c>
      <c r="D140" s="17" t="s">
        <v>337</v>
      </c>
      <c r="E140" s="18">
        <v>88137.38</v>
      </c>
      <c r="F140" s="19">
        <f t="shared" si="14"/>
        <v>1076</v>
      </c>
      <c r="G140" s="19">
        <v>87061.38</v>
      </c>
      <c r="H140" s="20">
        <f t="shared" si="12"/>
        <v>0.012208214040399203</v>
      </c>
    </row>
    <row r="141" spans="1:8" ht="18" customHeight="1">
      <c r="A141" s="17">
        <v>8000</v>
      </c>
      <c r="B141" s="17" t="s">
        <v>338</v>
      </c>
      <c r="C141" s="17" t="s">
        <v>339</v>
      </c>
      <c r="D141" s="17" t="s">
        <v>340</v>
      </c>
      <c r="E141" s="18">
        <v>312559.76</v>
      </c>
      <c r="F141" s="19">
        <f t="shared" si="14"/>
        <v>13065</v>
      </c>
      <c r="G141" s="19">
        <v>299494.76</v>
      </c>
      <c r="H141" s="20">
        <f t="shared" si="12"/>
        <v>0.04180000650115677</v>
      </c>
    </row>
    <row r="142" spans="1:8" ht="18" customHeight="1">
      <c r="A142" s="16">
        <v>5100</v>
      </c>
      <c r="B142" s="16" t="s">
        <v>341</v>
      </c>
      <c r="C142" s="16" t="s">
        <v>342</v>
      </c>
      <c r="D142" s="16" t="s">
        <v>343</v>
      </c>
      <c r="E142" s="21">
        <v>370104.62</v>
      </c>
      <c r="F142" s="19">
        <f t="shared" si="14"/>
        <v>17494.369999999995</v>
      </c>
      <c r="G142" s="22">
        <v>352610.25</v>
      </c>
      <c r="H142" s="20">
        <f t="shared" si="12"/>
        <v>0.04726871553238107</v>
      </c>
    </row>
    <row r="143" spans="1:8" ht="18" customHeight="1">
      <c r="A143" s="17">
        <v>4400</v>
      </c>
      <c r="B143" s="17" t="s">
        <v>344</v>
      </c>
      <c r="C143" s="17" t="s">
        <v>345</v>
      </c>
      <c r="D143" s="17" t="s">
        <v>346</v>
      </c>
      <c r="E143" s="18">
        <v>438984.3</v>
      </c>
      <c r="F143" s="19">
        <f t="shared" si="14"/>
        <v>55724</v>
      </c>
      <c r="G143" s="19">
        <v>383260.3</v>
      </c>
      <c r="H143" s="20">
        <f t="shared" si="12"/>
        <v>0.12693848048779877</v>
      </c>
    </row>
    <row r="144" spans="1:8" ht="18" customHeight="1">
      <c r="A144" s="17">
        <v>7900</v>
      </c>
      <c r="B144" s="17" t="s">
        <v>347</v>
      </c>
      <c r="C144" s="17" t="s">
        <v>348</v>
      </c>
      <c r="D144" s="17" t="s">
        <v>349</v>
      </c>
      <c r="E144" s="18">
        <v>47500</v>
      </c>
      <c r="F144" s="19">
        <v>0</v>
      </c>
      <c r="G144" s="19">
        <v>47500</v>
      </c>
      <c r="H144" s="20">
        <f t="shared" si="12"/>
        <v>0</v>
      </c>
    </row>
    <row r="145" spans="1:8" ht="18" customHeight="1">
      <c r="A145" s="17">
        <v>4100</v>
      </c>
      <c r="B145" s="17" t="s">
        <v>350</v>
      </c>
      <c r="C145" s="17" t="s">
        <v>351</v>
      </c>
      <c r="D145" s="17" t="s">
        <v>352</v>
      </c>
      <c r="E145" s="18">
        <v>99616.38</v>
      </c>
      <c r="F145" s="19">
        <f aca="true" t="shared" si="15" ref="F145:F149">SUM(E145-G145)</f>
        <v>61875.520000000004</v>
      </c>
      <c r="G145" s="19">
        <v>37740.86</v>
      </c>
      <c r="H145" s="20">
        <f t="shared" si="12"/>
        <v>0.6211380096325524</v>
      </c>
    </row>
    <row r="146" spans="1:8" ht="18" customHeight="1">
      <c r="A146" s="17">
        <v>4200</v>
      </c>
      <c r="B146" s="17" t="s">
        <v>353</v>
      </c>
      <c r="C146" s="17" t="s">
        <v>354</v>
      </c>
      <c r="D146" s="17" t="s">
        <v>355</v>
      </c>
      <c r="E146" s="18">
        <v>214110.6</v>
      </c>
      <c r="F146" s="19">
        <f t="shared" si="15"/>
        <v>0</v>
      </c>
      <c r="G146" s="19">
        <v>214110.6</v>
      </c>
      <c r="H146" s="20">
        <f t="shared" si="12"/>
        <v>0</v>
      </c>
    </row>
    <row r="147" spans="1:8" ht="18" customHeight="1">
      <c r="A147" s="17">
        <v>4200</v>
      </c>
      <c r="B147" s="17" t="s">
        <v>356</v>
      </c>
      <c r="C147" s="17" t="s">
        <v>357</v>
      </c>
      <c r="D147" s="17" t="s">
        <v>358</v>
      </c>
      <c r="E147" s="18">
        <v>280930</v>
      </c>
      <c r="F147" s="19">
        <v>12500</v>
      </c>
      <c r="G147" s="19">
        <v>268430</v>
      </c>
      <c r="H147" s="20">
        <f t="shared" si="12"/>
        <v>0.04449506994624996</v>
      </c>
    </row>
    <row r="148" spans="1:8" ht="18" customHeight="1">
      <c r="A148" s="17">
        <v>5100</v>
      </c>
      <c r="B148" s="17" t="s">
        <v>359</v>
      </c>
      <c r="C148" s="17" t="s">
        <v>360</v>
      </c>
      <c r="D148" s="17" t="s">
        <v>361</v>
      </c>
      <c r="E148" s="18">
        <v>46198.72</v>
      </c>
      <c r="F148" s="19">
        <f t="shared" si="15"/>
        <v>978.3800000000047</v>
      </c>
      <c r="G148" s="19">
        <v>45220.34</v>
      </c>
      <c r="H148" s="20">
        <f t="shared" si="12"/>
        <v>0.021177643016949486</v>
      </c>
    </row>
    <row r="149" spans="1:8" ht="18" customHeight="1">
      <c r="A149" s="17">
        <v>8000</v>
      </c>
      <c r="B149" s="17" t="s">
        <v>362</v>
      </c>
      <c r="C149" s="17" t="s">
        <v>363</v>
      </c>
      <c r="D149" s="17" t="s">
        <v>364</v>
      </c>
      <c r="E149" s="18">
        <v>266347.01</v>
      </c>
      <c r="F149" s="19">
        <f t="shared" si="15"/>
        <v>5125</v>
      </c>
      <c r="G149" s="19">
        <v>261222.01</v>
      </c>
      <c r="H149" s="20">
        <f t="shared" si="12"/>
        <v>0.019241815404648244</v>
      </c>
    </row>
    <row r="150" spans="1:8" ht="18" customHeight="1">
      <c r="A150" s="17">
        <v>4200</v>
      </c>
      <c r="B150" s="17" t="s">
        <v>365</v>
      </c>
      <c r="C150" s="17" t="s">
        <v>366</v>
      </c>
      <c r="D150" s="17" t="s">
        <v>367</v>
      </c>
      <c r="E150" s="18">
        <v>100000</v>
      </c>
      <c r="F150" s="19">
        <v>5000</v>
      </c>
      <c r="G150" s="19">
        <v>95000</v>
      </c>
      <c r="H150" s="20">
        <f t="shared" si="12"/>
        <v>0.05</v>
      </c>
    </row>
    <row r="151" spans="1:8" ht="18" customHeight="1">
      <c r="A151" s="17">
        <v>4200</v>
      </c>
      <c r="B151" s="17" t="s">
        <v>368</v>
      </c>
      <c r="C151" s="17" t="s">
        <v>369</v>
      </c>
      <c r="D151" s="17" t="s">
        <v>367</v>
      </c>
      <c r="E151" s="18">
        <v>100000</v>
      </c>
      <c r="F151" s="19">
        <v>5000</v>
      </c>
      <c r="G151" s="19">
        <v>95000</v>
      </c>
      <c r="H151" s="20">
        <f t="shared" si="12"/>
        <v>0.05</v>
      </c>
    </row>
    <row r="152" spans="1:8" ht="18" customHeight="1">
      <c r="A152" s="17">
        <v>4200</v>
      </c>
      <c r="B152" s="17" t="s">
        <v>370</v>
      </c>
      <c r="C152" s="17" t="s">
        <v>371</v>
      </c>
      <c r="D152" s="17" t="s">
        <v>367</v>
      </c>
      <c r="E152" s="18">
        <v>42981</v>
      </c>
      <c r="F152" s="19">
        <f aca="true" t="shared" si="16" ref="F152:F158">SUM(E152-G152)</f>
        <v>0</v>
      </c>
      <c r="G152" s="19">
        <v>42981</v>
      </c>
      <c r="H152" s="20">
        <f t="shared" si="12"/>
        <v>0</v>
      </c>
    </row>
    <row r="153" spans="1:8" ht="18" customHeight="1">
      <c r="A153" s="17">
        <v>4300</v>
      </c>
      <c r="B153" s="17" t="s">
        <v>372</v>
      </c>
      <c r="C153" s="17" t="s">
        <v>373</v>
      </c>
      <c r="D153" s="17" t="s">
        <v>374</v>
      </c>
      <c r="E153" s="18">
        <v>100000</v>
      </c>
      <c r="F153" s="19">
        <v>5000</v>
      </c>
      <c r="G153" s="19">
        <v>95000</v>
      </c>
      <c r="H153" s="20">
        <f t="shared" si="12"/>
        <v>0.05</v>
      </c>
    </row>
    <row r="154" spans="1:8" ht="18" customHeight="1">
      <c r="A154" s="17">
        <v>4100</v>
      </c>
      <c r="B154" s="17" t="s">
        <v>375</v>
      </c>
      <c r="C154" s="17" t="s">
        <v>376</v>
      </c>
      <c r="D154" s="17" t="s">
        <v>377</v>
      </c>
      <c r="E154" s="18">
        <v>20945</v>
      </c>
      <c r="F154" s="19">
        <v>0</v>
      </c>
      <c r="G154" s="19">
        <v>57745</v>
      </c>
      <c r="H154" s="20">
        <f t="shared" si="12"/>
        <v>0</v>
      </c>
    </row>
    <row r="155" spans="1:8" ht="18" customHeight="1">
      <c r="A155" s="17">
        <v>4100</v>
      </c>
      <c r="B155" s="17" t="s">
        <v>378</v>
      </c>
      <c r="C155" s="17" t="s">
        <v>379</v>
      </c>
      <c r="D155" s="17" t="s">
        <v>380</v>
      </c>
      <c r="E155" s="18">
        <v>100000</v>
      </c>
      <c r="F155" s="19">
        <v>23494</v>
      </c>
      <c r="G155" s="19">
        <v>76506</v>
      </c>
      <c r="H155" s="20">
        <f t="shared" si="12"/>
        <v>0.23494</v>
      </c>
    </row>
    <row r="156" spans="1:8" ht="18" customHeight="1">
      <c r="A156" s="17">
        <v>4100</v>
      </c>
      <c r="B156" s="17" t="s">
        <v>381</v>
      </c>
      <c r="C156" s="17" t="s">
        <v>382</v>
      </c>
      <c r="D156" s="17" t="s">
        <v>380</v>
      </c>
      <c r="E156" s="18">
        <v>41498.73</v>
      </c>
      <c r="F156" s="19">
        <f t="shared" si="16"/>
        <v>9071.090000000004</v>
      </c>
      <c r="G156" s="19">
        <v>32427.64</v>
      </c>
      <c r="H156" s="20">
        <f t="shared" si="12"/>
        <v>0.21858717122186638</v>
      </c>
    </row>
    <row r="157" spans="1:8" ht="18" customHeight="1">
      <c r="A157" s="17">
        <v>4300</v>
      </c>
      <c r="B157" s="17" t="s">
        <v>383</v>
      </c>
      <c r="C157" s="17" t="s">
        <v>384</v>
      </c>
      <c r="D157" s="17" t="s">
        <v>385</v>
      </c>
      <c r="E157" s="18">
        <v>58183.48</v>
      </c>
      <c r="F157" s="19">
        <f t="shared" si="16"/>
        <v>0</v>
      </c>
      <c r="G157" s="19">
        <v>58183.48</v>
      </c>
      <c r="H157" s="20">
        <f t="shared" si="12"/>
        <v>0</v>
      </c>
    </row>
    <row r="158" spans="1:8" ht="18" customHeight="1">
      <c r="A158" s="16">
        <v>4400</v>
      </c>
      <c r="B158" s="16" t="s">
        <v>386</v>
      </c>
      <c r="C158" s="16" t="s">
        <v>387</v>
      </c>
      <c r="D158" s="16" t="s">
        <v>388</v>
      </c>
      <c r="E158" s="21">
        <v>132051.89</v>
      </c>
      <c r="F158" s="19">
        <f t="shared" si="16"/>
        <v>42577.000000000015</v>
      </c>
      <c r="G158" s="22">
        <v>89474.89</v>
      </c>
      <c r="H158" s="20">
        <f t="shared" si="12"/>
        <v>0.3224262825772506</v>
      </c>
    </row>
    <row r="159" spans="1:8" ht="18" customHeight="1">
      <c r="A159" s="17">
        <v>4700</v>
      </c>
      <c r="B159" s="17" t="s">
        <v>389</v>
      </c>
      <c r="C159" s="17" t="s">
        <v>390</v>
      </c>
      <c r="D159" s="17" t="s">
        <v>391</v>
      </c>
      <c r="E159" s="18">
        <v>42479</v>
      </c>
      <c r="F159" s="19">
        <v>6330.69</v>
      </c>
      <c r="G159" s="19">
        <v>36148.31</v>
      </c>
      <c r="H159" s="20">
        <f t="shared" si="12"/>
        <v>0.14903105063678523</v>
      </c>
    </row>
    <row r="160" spans="1:8" ht="18" customHeight="1">
      <c r="A160" s="17">
        <v>4400</v>
      </c>
      <c r="B160" s="17" t="s">
        <v>392</v>
      </c>
      <c r="C160" s="17" t="s">
        <v>393</v>
      </c>
      <c r="D160" s="17" t="s">
        <v>394</v>
      </c>
      <c r="E160" s="18">
        <v>39276.93</v>
      </c>
      <c r="F160" s="19">
        <f aca="true" t="shared" si="17" ref="F160:F166">SUM(E160-G160)</f>
        <v>0</v>
      </c>
      <c r="G160" s="19">
        <v>39276.93</v>
      </c>
      <c r="H160" s="20">
        <f t="shared" si="12"/>
        <v>0</v>
      </c>
    </row>
    <row r="161" spans="1:8" ht="18" customHeight="1">
      <c r="A161" s="17">
        <v>4400</v>
      </c>
      <c r="B161" s="17" t="s">
        <v>395</v>
      </c>
      <c r="C161" s="17" t="s">
        <v>396</v>
      </c>
      <c r="D161" s="17" t="s">
        <v>397</v>
      </c>
      <c r="E161" s="18">
        <v>219279.75</v>
      </c>
      <c r="F161" s="19">
        <f t="shared" si="17"/>
        <v>546.0599999999977</v>
      </c>
      <c r="G161" s="19">
        <v>218733.69</v>
      </c>
      <c r="H161" s="20">
        <f t="shared" si="12"/>
        <v>0.002490243627147503</v>
      </c>
    </row>
    <row r="162" spans="1:8" ht="18" customHeight="1">
      <c r="A162" s="17">
        <v>4600</v>
      </c>
      <c r="B162" s="17" t="s">
        <v>398</v>
      </c>
      <c r="C162" s="17" t="s">
        <v>399</v>
      </c>
      <c r="D162" s="17" t="s">
        <v>400</v>
      </c>
      <c r="E162" s="18">
        <v>85480</v>
      </c>
      <c r="F162" s="19">
        <f t="shared" si="17"/>
        <v>8450</v>
      </c>
      <c r="G162" s="19">
        <v>77030</v>
      </c>
      <c r="H162" s="20">
        <f t="shared" si="12"/>
        <v>0.09885353299017315</v>
      </c>
    </row>
    <row r="163" spans="1:8" ht="18" customHeight="1">
      <c r="A163" s="17">
        <v>4600</v>
      </c>
      <c r="B163" s="17" t="s">
        <v>401</v>
      </c>
      <c r="C163" s="17" t="s">
        <v>402</v>
      </c>
      <c r="D163" s="17" t="s">
        <v>400</v>
      </c>
      <c r="E163" s="18">
        <v>426780</v>
      </c>
      <c r="F163" s="19">
        <f t="shared" si="17"/>
        <v>0</v>
      </c>
      <c r="G163" s="19">
        <v>426780</v>
      </c>
      <c r="H163" s="20">
        <f t="shared" si="12"/>
        <v>0</v>
      </c>
    </row>
    <row r="164" spans="1:8" ht="18" customHeight="1">
      <c r="A164" s="17">
        <v>4500</v>
      </c>
      <c r="B164" s="17" t="s">
        <v>403</v>
      </c>
      <c r="C164" s="17" t="s">
        <v>404</v>
      </c>
      <c r="D164" s="17" t="s">
        <v>405</v>
      </c>
      <c r="E164" s="18">
        <v>124441.56</v>
      </c>
      <c r="F164" s="19">
        <f t="shared" si="17"/>
        <v>30679.690000000002</v>
      </c>
      <c r="G164" s="19">
        <v>93761.87</v>
      </c>
      <c r="H164" s="20">
        <f t="shared" si="12"/>
        <v>0.24653893763466161</v>
      </c>
    </row>
    <row r="165" spans="1:8" ht="18" customHeight="1">
      <c r="A165" s="16">
        <v>4400</v>
      </c>
      <c r="B165" s="16" t="s">
        <v>406</v>
      </c>
      <c r="C165" s="16" t="s">
        <v>407</v>
      </c>
      <c r="D165" s="16" t="s">
        <v>408</v>
      </c>
      <c r="E165" s="21">
        <v>287</v>
      </c>
      <c r="F165" s="19">
        <f t="shared" si="17"/>
        <v>0</v>
      </c>
      <c r="G165" s="22">
        <v>287</v>
      </c>
      <c r="H165" s="20">
        <f t="shared" si="12"/>
        <v>0</v>
      </c>
    </row>
    <row r="166" spans="1:8" ht="18" customHeight="1">
      <c r="A166" s="17">
        <v>4300</v>
      </c>
      <c r="B166" s="17" t="s">
        <v>409</v>
      </c>
      <c r="C166" s="17" t="s">
        <v>410</v>
      </c>
      <c r="D166" s="17" t="s">
        <v>411</v>
      </c>
      <c r="E166" s="18">
        <v>184683.4</v>
      </c>
      <c r="F166" s="19">
        <f t="shared" si="17"/>
        <v>4035</v>
      </c>
      <c r="G166" s="19">
        <v>180648.4</v>
      </c>
      <c r="H166" s="20">
        <f t="shared" si="12"/>
        <v>0.021848200758703813</v>
      </c>
    </row>
    <row r="167" spans="1:8" ht="18" customHeight="1">
      <c r="A167" s="17">
        <v>5600</v>
      </c>
      <c r="B167" s="17" t="s">
        <v>412</v>
      </c>
      <c r="C167" s="17" t="s">
        <v>413</v>
      </c>
      <c r="D167" s="17" t="s">
        <v>414</v>
      </c>
      <c r="E167" s="18">
        <v>118548.03</v>
      </c>
      <c r="F167" s="19">
        <v>7000</v>
      </c>
      <c r="G167" s="19">
        <v>111548.03</v>
      </c>
      <c r="H167" s="20">
        <f aca="true" t="shared" si="18" ref="H167:H209">SUM(F167/E167)*100%</f>
        <v>0.05904779691404404</v>
      </c>
    </row>
    <row r="168" spans="1:8" ht="18" customHeight="1">
      <c r="A168" s="17">
        <v>4900</v>
      </c>
      <c r="B168" s="17" t="s">
        <v>415</v>
      </c>
      <c r="C168" s="17" t="s">
        <v>416</v>
      </c>
      <c r="D168" s="17" t="s">
        <v>417</v>
      </c>
      <c r="E168" s="18">
        <v>661798.9</v>
      </c>
      <c r="F168" s="19">
        <f aca="true" t="shared" si="19" ref="F168:F176">SUM(E168-G168)</f>
        <v>0</v>
      </c>
      <c r="G168" s="19">
        <v>661798.9</v>
      </c>
      <c r="H168" s="20">
        <f t="shared" si="18"/>
        <v>0</v>
      </c>
    </row>
    <row r="169" spans="1:8" ht="18" customHeight="1">
      <c r="A169" s="17">
        <v>4300</v>
      </c>
      <c r="B169" s="17" t="s">
        <v>418</v>
      </c>
      <c r="C169" s="17" t="s">
        <v>419</v>
      </c>
      <c r="D169" s="17" t="s">
        <v>420</v>
      </c>
      <c r="E169" s="18">
        <v>104045.55</v>
      </c>
      <c r="F169" s="19">
        <f t="shared" si="19"/>
        <v>0</v>
      </c>
      <c r="G169" s="19">
        <v>104045.55</v>
      </c>
      <c r="H169" s="20">
        <f t="shared" si="18"/>
        <v>0</v>
      </c>
    </row>
    <row r="170" spans="1:8" ht="18" customHeight="1">
      <c r="A170" s="17">
        <v>4100</v>
      </c>
      <c r="B170" s="17" t="s">
        <v>421</v>
      </c>
      <c r="C170" s="17" t="s">
        <v>422</v>
      </c>
      <c r="D170" s="17" t="s">
        <v>423</v>
      </c>
      <c r="E170" s="18">
        <v>7818.4</v>
      </c>
      <c r="F170" s="19">
        <f t="shared" si="19"/>
        <v>5846.599999999999</v>
      </c>
      <c r="G170" s="19">
        <v>1971.8</v>
      </c>
      <c r="H170" s="20">
        <f t="shared" si="18"/>
        <v>0.7478000613936355</v>
      </c>
    </row>
    <row r="171" spans="1:8" ht="18" customHeight="1">
      <c r="A171" s="17">
        <v>4100</v>
      </c>
      <c r="B171" s="17" t="s">
        <v>424</v>
      </c>
      <c r="C171" s="17" t="s">
        <v>425</v>
      </c>
      <c r="D171" s="17" t="s">
        <v>423</v>
      </c>
      <c r="E171" s="18">
        <v>115122</v>
      </c>
      <c r="F171" s="19">
        <f t="shared" si="19"/>
        <v>37580.100000000006</v>
      </c>
      <c r="G171" s="19">
        <v>77541.9</v>
      </c>
      <c r="H171" s="20">
        <f t="shared" si="18"/>
        <v>0.3264371710011988</v>
      </c>
    </row>
    <row r="172" spans="1:8" ht="18" customHeight="1">
      <c r="A172" s="17">
        <v>8000</v>
      </c>
      <c r="B172" s="17" t="s">
        <v>426</v>
      </c>
      <c r="C172" s="17" t="s">
        <v>427</v>
      </c>
      <c r="D172" s="17" t="s">
        <v>428</v>
      </c>
      <c r="E172" s="18">
        <v>112614.2</v>
      </c>
      <c r="F172" s="19">
        <f t="shared" si="19"/>
        <v>1870</v>
      </c>
      <c r="G172" s="19">
        <v>110744.2</v>
      </c>
      <c r="H172" s="20">
        <f t="shared" si="18"/>
        <v>0.01660536593076184</v>
      </c>
    </row>
    <row r="173" spans="1:8" ht="18" customHeight="1">
      <c r="A173" s="17">
        <v>4400</v>
      </c>
      <c r="B173" s="17" t="s">
        <v>429</v>
      </c>
      <c r="C173" s="17" t="s">
        <v>430</v>
      </c>
      <c r="D173" s="17" t="s">
        <v>431</v>
      </c>
      <c r="E173" s="18">
        <v>173947.25</v>
      </c>
      <c r="F173" s="19">
        <f t="shared" si="19"/>
        <v>81883.86</v>
      </c>
      <c r="G173" s="19">
        <v>92063.39</v>
      </c>
      <c r="H173" s="20">
        <f t="shared" si="18"/>
        <v>0.47073960640366547</v>
      </c>
    </row>
    <row r="174" spans="1:8" ht="18" customHeight="1">
      <c r="A174" s="16">
        <v>4400</v>
      </c>
      <c r="B174" s="16" t="s">
        <v>432</v>
      </c>
      <c r="C174" s="16" t="s">
        <v>433</v>
      </c>
      <c r="D174" s="16" t="s">
        <v>431</v>
      </c>
      <c r="E174" s="21">
        <v>0.31</v>
      </c>
      <c r="F174" s="19">
        <f t="shared" si="19"/>
        <v>0</v>
      </c>
      <c r="G174" s="22">
        <v>0.31</v>
      </c>
      <c r="H174" s="20">
        <f t="shared" si="18"/>
        <v>0</v>
      </c>
    </row>
    <row r="175" spans="1:8" ht="18" customHeight="1">
      <c r="A175" s="17">
        <v>8500</v>
      </c>
      <c r="B175" s="17" t="s">
        <v>434</v>
      </c>
      <c r="C175" s="17" t="s">
        <v>435</v>
      </c>
      <c r="D175" s="17" t="s">
        <v>436</v>
      </c>
      <c r="E175" s="18">
        <v>79730</v>
      </c>
      <c r="F175" s="19">
        <f t="shared" si="19"/>
        <v>2450</v>
      </c>
      <c r="G175" s="19">
        <v>77280</v>
      </c>
      <c r="H175" s="20">
        <f t="shared" si="18"/>
        <v>0.030728709394205442</v>
      </c>
    </row>
    <row r="176" spans="1:8" ht="18" customHeight="1">
      <c r="A176" s="16">
        <v>4300</v>
      </c>
      <c r="B176" s="16" t="s">
        <v>437</v>
      </c>
      <c r="C176" s="16" t="s">
        <v>438</v>
      </c>
      <c r="D176" s="16" t="s">
        <v>439</v>
      </c>
      <c r="E176" s="21">
        <v>96132</v>
      </c>
      <c r="F176" s="19">
        <f t="shared" si="19"/>
        <v>0</v>
      </c>
      <c r="G176" s="22">
        <v>96132</v>
      </c>
      <c r="H176" s="20">
        <f t="shared" si="18"/>
        <v>0</v>
      </c>
    </row>
    <row r="177" spans="1:8" ht="18" customHeight="1">
      <c r="A177" s="17">
        <v>2900</v>
      </c>
      <c r="B177" s="17" t="s">
        <v>440</v>
      </c>
      <c r="C177" s="17" t="s">
        <v>441</v>
      </c>
      <c r="D177" s="17" t="s">
        <v>439</v>
      </c>
      <c r="E177" s="18">
        <v>1784.62</v>
      </c>
      <c r="F177" s="19">
        <v>0</v>
      </c>
      <c r="G177" s="19">
        <v>10004.62</v>
      </c>
      <c r="H177" s="20">
        <f t="shared" si="18"/>
        <v>0</v>
      </c>
    </row>
    <row r="178" spans="1:8" ht="18" customHeight="1">
      <c r="A178" s="17">
        <v>4300</v>
      </c>
      <c r="B178" s="17" t="s">
        <v>442</v>
      </c>
      <c r="C178" s="17" t="s">
        <v>443</v>
      </c>
      <c r="D178" s="17" t="s">
        <v>439</v>
      </c>
      <c r="E178" s="18">
        <v>119794</v>
      </c>
      <c r="F178" s="19">
        <v>0</v>
      </c>
      <c r="G178" s="19">
        <v>119794</v>
      </c>
      <c r="H178" s="20">
        <f t="shared" si="18"/>
        <v>0</v>
      </c>
    </row>
    <row r="179" spans="1:8" ht="18" customHeight="1">
      <c r="A179" s="17">
        <v>2900</v>
      </c>
      <c r="B179" s="17" t="s">
        <v>444</v>
      </c>
      <c r="C179" s="17" t="s">
        <v>445</v>
      </c>
      <c r="D179" s="17" t="s">
        <v>439</v>
      </c>
      <c r="E179" s="18">
        <v>863045.15</v>
      </c>
      <c r="F179" s="19">
        <v>0</v>
      </c>
      <c r="G179" s="19">
        <v>863045.15</v>
      </c>
      <c r="H179" s="20">
        <f t="shared" si="18"/>
        <v>0</v>
      </c>
    </row>
    <row r="180" spans="1:8" ht="18" customHeight="1">
      <c r="A180" s="17">
        <v>4800</v>
      </c>
      <c r="B180" s="17" t="s">
        <v>446</v>
      </c>
      <c r="C180" s="17" t="s">
        <v>447</v>
      </c>
      <c r="D180" s="17" t="s">
        <v>448</v>
      </c>
      <c r="E180" s="18">
        <v>54881</v>
      </c>
      <c r="F180" s="19">
        <v>0</v>
      </c>
      <c r="G180" s="19">
        <v>62313.54</v>
      </c>
      <c r="H180" s="20">
        <f t="shared" si="18"/>
        <v>0</v>
      </c>
    </row>
    <row r="181" spans="1:8" ht="18" customHeight="1">
      <c r="A181" s="17">
        <v>4500</v>
      </c>
      <c r="B181" s="17" t="s">
        <v>449</v>
      </c>
      <c r="C181" s="17" t="s">
        <v>450</v>
      </c>
      <c r="D181" s="17" t="s">
        <v>451</v>
      </c>
      <c r="E181" s="18">
        <v>464.5</v>
      </c>
      <c r="F181" s="19">
        <f aca="true" t="shared" si="20" ref="F181:F190">SUM(E181-G181)</f>
        <v>0</v>
      </c>
      <c r="G181" s="19">
        <v>464.5</v>
      </c>
      <c r="H181" s="20">
        <f t="shared" si="18"/>
        <v>0</v>
      </c>
    </row>
    <row r="182" spans="1:8" ht="18" customHeight="1">
      <c r="A182" s="17">
        <v>2300</v>
      </c>
      <c r="B182" s="17" t="s">
        <v>452</v>
      </c>
      <c r="C182" s="17" t="s">
        <v>453</v>
      </c>
      <c r="D182" s="17" t="s">
        <v>454</v>
      </c>
      <c r="E182" s="18">
        <v>3672.23</v>
      </c>
      <c r="F182" s="19">
        <v>0</v>
      </c>
      <c r="G182" s="19">
        <v>3672.23</v>
      </c>
      <c r="H182" s="20">
        <f t="shared" si="18"/>
        <v>0</v>
      </c>
    </row>
    <row r="183" spans="1:8" ht="18" customHeight="1">
      <c r="A183" s="17">
        <v>5300</v>
      </c>
      <c r="B183" s="17" t="s">
        <v>455</v>
      </c>
      <c r="C183" s="17" t="s">
        <v>456</v>
      </c>
      <c r="D183" s="17" t="s">
        <v>457</v>
      </c>
      <c r="E183" s="18">
        <v>104098.79</v>
      </c>
      <c r="F183" s="19">
        <f t="shared" si="20"/>
        <v>0</v>
      </c>
      <c r="G183" s="19">
        <v>104098.79</v>
      </c>
      <c r="H183" s="20">
        <f t="shared" si="18"/>
        <v>0</v>
      </c>
    </row>
    <row r="184" spans="1:8" ht="18" customHeight="1">
      <c r="A184" s="17">
        <v>2100</v>
      </c>
      <c r="B184" s="17" t="s">
        <v>458</v>
      </c>
      <c r="C184" s="17" t="s">
        <v>459</v>
      </c>
      <c r="D184" s="17" t="s">
        <v>460</v>
      </c>
      <c r="E184" s="18">
        <v>42120</v>
      </c>
      <c r="F184" s="19">
        <v>0</v>
      </c>
      <c r="G184" s="19">
        <v>42120</v>
      </c>
      <c r="H184" s="20">
        <f t="shared" si="18"/>
        <v>0</v>
      </c>
    </row>
    <row r="185" spans="1:10" ht="18" customHeight="1">
      <c r="A185" s="17">
        <v>4500</v>
      </c>
      <c r="B185" s="17" t="s">
        <v>461</v>
      </c>
      <c r="C185" s="17" t="s">
        <v>462</v>
      </c>
      <c r="D185" s="17" t="s">
        <v>463</v>
      </c>
      <c r="E185" s="18">
        <v>724980</v>
      </c>
      <c r="F185" s="19">
        <v>0</v>
      </c>
      <c r="G185" s="19">
        <v>724980</v>
      </c>
      <c r="H185" s="20">
        <f t="shared" si="18"/>
        <v>0</v>
      </c>
      <c r="J185" s="24"/>
    </row>
    <row r="186" spans="1:9" ht="18" customHeight="1">
      <c r="A186" s="17">
        <v>9800</v>
      </c>
      <c r="B186" s="17">
        <v>217083</v>
      </c>
      <c r="C186" s="17" t="s">
        <v>464</v>
      </c>
      <c r="D186" s="17" t="s">
        <v>64</v>
      </c>
      <c r="E186" s="18">
        <v>20000</v>
      </c>
      <c r="F186" s="19">
        <f t="shared" si="20"/>
        <v>0</v>
      </c>
      <c r="G186" s="19">
        <v>20000</v>
      </c>
      <c r="H186" s="20">
        <f t="shared" si="18"/>
        <v>0</v>
      </c>
      <c r="I186" s="24"/>
    </row>
    <row r="187" spans="1:8" ht="18" customHeight="1">
      <c r="A187" s="17">
        <v>9800</v>
      </c>
      <c r="B187" s="17">
        <v>217259</v>
      </c>
      <c r="C187" s="17" t="s">
        <v>465</v>
      </c>
      <c r="D187" s="17" t="s">
        <v>64</v>
      </c>
      <c r="E187" s="18">
        <v>50000</v>
      </c>
      <c r="F187" s="19">
        <f t="shared" si="20"/>
        <v>0</v>
      </c>
      <c r="G187" s="19">
        <v>50000</v>
      </c>
      <c r="H187" s="20">
        <f t="shared" si="18"/>
        <v>0</v>
      </c>
    </row>
    <row r="188" spans="1:8" ht="18" customHeight="1">
      <c r="A188" s="17">
        <v>9800</v>
      </c>
      <c r="B188" s="17">
        <v>217260</v>
      </c>
      <c r="C188" s="17" t="s">
        <v>466</v>
      </c>
      <c r="D188" s="17" t="s">
        <v>64</v>
      </c>
      <c r="E188" s="18">
        <v>50000</v>
      </c>
      <c r="F188" s="19">
        <f t="shared" si="20"/>
        <v>0</v>
      </c>
      <c r="G188" s="19">
        <v>50000</v>
      </c>
      <c r="H188" s="20">
        <f t="shared" si="18"/>
        <v>0</v>
      </c>
    </row>
    <row r="189" spans="1:8" ht="18" customHeight="1">
      <c r="A189" s="17">
        <v>8000</v>
      </c>
      <c r="B189" s="17" t="s">
        <v>467</v>
      </c>
      <c r="C189" s="17" t="s">
        <v>468</v>
      </c>
      <c r="D189" s="17" t="s">
        <v>469</v>
      </c>
      <c r="E189" s="18">
        <v>312501.54</v>
      </c>
      <c r="F189" s="19">
        <f t="shared" si="20"/>
        <v>1500</v>
      </c>
      <c r="G189" s="19">
        <v>311001.54</v>
      </c>
      <c r="H189" s="20">
        <f t="shared" si="18"/>
        <v>0.004799976345716568</v>
      </c>
    </row>
    <row r="190" spans="1:8" ht="18" customHeight="1">
      <c r="A190" s="16">
        <v>4400</v>
      </c>
      <c r="B190" s="16" t="s">
        <v>470</v>
      </c>
      <c r="C190" s="16" t="s">
        <v>471</v>
      </c>
      <c r="D190" s="16" t="s">
        <v>472</v>
      </c>
      <c r="E190" s="21">
        <v>4563.19</v>
      </c>
      <c r="F190" s="19">
        <f t="shared" si="20"/>
        <v>279.5</v>
      </c>
      <c r="G190" s="22">
        <v>4283.69</v>
      </c>
      <c r="H190" s="20">
        <f t="shared" si="18"/>
        <v>0.06125101080603701</v>
      </c>
    </row>
    <row r="191" spans="1:8" ht="18" customHeight="1">
      <c r="A191" s="17">
        <v>7900</v>
      </c>
      <c r="B191" s="17" t="s">
        <v>473</v>
      </c>
      <c r="C191" s="17" t="s">
        <v>474</v>
      </c>
      <c r="D191" s="17" t="s">
        <v>475</v>
      </c>
      <c r="E191" s="18">
        <v>57000</v>
      </c>
      <c r="F191" s="19">
        <v>0</v>
      </c>
      <c r="G191" s="19">
        <v>57000</v>
      </c>
      <c r="H191" s="20">
        <f t="shared" si="18"/>
        <v>0</v>
      </c>
    </row>
    <row r="192" spans="1:8" ht="18" customHeight="1">
      <c r="A192" s="17">
        <v>4400</v>
      </c>
      <c r="B192" s="17" t="s">
        <v>476</v>
      </c>
      <c r="C192" s="17" t="s">
        <v>477</v>
      </c>
      <c r="D192" s="17" t="s">
        <v>478</v>
      </c>
      <c r="E192" s="18">
        <v>152512.37</v>
      </c>
      <c r="F192" s="19">
        <f aca="true" t="shared" si="21" ref="F192:F199">SUM(E192-G192)</f>
        <v>45567</v>
      </c>
      <c r="G192" s="19">
        <v>106945.37</v>
      </c>
      <c r="H192" s="20">
        <f t="shared" si="18"/>
        <v>0.29877576487730145</v>
      </c>
    </row>
    <row r="193" spans="1:8" ht="18" customHeight="1">
      <c r="A193" s="17">
        <v>4400</v>
      </c>
      <c r="B193" s="17" t="s">
        <v>479</v>
      </c>
      <c r="C193" s="17" t="s">
        <v>480</v>
      </c>
      <c r="D193" s="17" t="s">
        <v>481</v>
      </c>
      <c r="E193" s="18">
        <v>58752.81</v>
      </c>
      <c r="F193" s="19">
        <v>27542.7</v>
      </c>
      <c r="G193" s="19">
        <v>31210.11</v>
      </c>
      <c r="H193" s="20">
        <f t="shared" si="18"/>
        <v>0.4687894927919193</v>
      </c>
    </row>
    <row r="194" spans="1:8" ht="18" customHeight="1">
      <c r="A194" s="17">
        <v>4100</v>
      </c>
      <c r="B194" s="17" t="s">
        <v>482</v>
      </c>
      <c r="C194" s="17" t="s">
        <v>483</v>
      </c>
      <c r="D194" s="17" t="s">
        <v>484</v>
      </c>
      <c r="E194" s="18">
        <v>126203.74</v>
      </c>
      <c r="F194" s="19">
        <v>0</v>
      </c>
      <c r="G194" s="19">
        <v>126203.74</v>
      </c>
      <c r="H194" s="20">
        <f t="shared" si="18"/>
        <v>0</v>
      </c>
    </row>
    <row r="195" spans="1:8" ht="18" customHeight="1">
      <c r="A195" s="17">
        <v>4400</v>
      </c>
      <c r="B195" s="17" t="s">
        <v>485</v>
      </c>
      <c r="C195" s="17" t="s">
        <v>486</v>
      </c>
      <c r="D195" s="17" t="s">
        <v>487</v>
      </c>
      <c r="E195" s="18">
        <v>143968</v>
      </c>
      <c r="F195" s="19">
        <f t="shared" si="21"/>
        <v>52475.57000000001</v>
      </c>
      <c r="G195" s="19">
        <v>91492.43</v>
      </c>
      <c r="H195" s="20">
        <f t="shared" si="18"/>
        <v>0.3644946793731941</v>
      </c>
    </row>
    <row r="196" spans="1:8" ht="18" customHeight="1">
      <c r="A196" s="17">
        <v>4400</v>
      </c>
      <c r="B196" s="17" t="s">
        <v>488</v>
      </c>
      <c r="C196" s="17" t="s">
        <v>489</v>
      </c>
      <c r="D196" s="17" t="s">
        <v>487</v>
      </c>
      <c r="E196" s="18">
        <v>202861.25</v>
      </c>
      <c r="F196" s="19">
        <f t="shared" si="21"/>
        <v>33749.79999999999</v>
      </c>
      <c r="G196" s="19">
        <v>169111.45</v>
      </c>
      <c r="H196" s="20">
        <f t="shared" si="18"/>
        <v>0.16636888513700862</v>
      </c>
    </row>
    <row r="197" spans="1:8" ht="18" customHeight="1">
      <c r="A197" s="17">
        <v>4400</v>
      </c>
      <c r="B197" s="17" t="s">
        <v>490</v>
      </c>
      <c r="C197" s="17" t="s">
        <v>491</v>
      </c>
      <c r="D197" s="17" t="s">
        <v>492</v>
      </c>
      <c r="E197" s="18">
        <v>80730</v>
      </c>
      <c r="F197" s="19">
        <f t="shared" si="21"/>
        <v>40027</v>
      </c>
      <c r="G197" s="19">
        <v>40703</v>
      </c>
      <c r="H197" s="20">
        <f t="shared" si="18"/>
        <v>0.4958132045088567</v>
      </c>
    </row>
    <row r="198" spans="1:8" ht="18" customHeight="1">
      <c r="A198" s="17">
        <v>4300</v>
      </c>
      <c r="B198" s="17" t="s">
        <v>493</v>
      </c>
      <c r="C198" s="17" t="s">
        <v>494</v>
      </c>
      <c r="D198" s="17" t="s">
        <v>495</v>
      </c>
      <c r="E198" s="18">
        <v>122679</v>
      </c>
      <c r="F198" s="19">
        <f t="shared" si="21"/>
        <v>69057.1</v>
      </c>
      <c r="G198" s="19">
        <v>53621.9</v>
      </c>
      <c r="H198" s="20">
        <f t="shared" si="18"/>
        <v>0.5629088923124578</v>
      </c>
    </row>
    <row r="199" spans="1:8" ht="18" customHeight="1">
      <c r="A199" s="17">
        <v>4300</v>
      </c>
      <c r="B199" s="17" t="s">
        <v>496</v>
      </c>
      <c r="C199" s="17" t="s">
        <v>497</v>
      </c>
      <c r="D199" s="17" t="s">
        <v>68</v>
      </c>
      <c r="E199" s="18">
        <v>141680</v>
      </c>
      <c r="F199" s="19">
        <f t="shared" si="21"/>
        <v>31184.33</v>
      </c>
      <c r="G199" s="19">
        <v>110495.67</v>
      </c>
      <c r="H199" s="20">
        <f t="shared" si="18"/>
        <v>0.22010396668548843</v>
      </c>
    </row>
    <row r="200" spans="1:8" ht="18" customHeight="1">
      <c r="A200" s="17">
        <v>7700</v>
      </c>
      <c r="B200" s="17" t="s">
        <v>498</v>
      </c>
      <c r="C200" s="17" t="s">
        <v>499</v>
      </c>
      <c r="D200" s="17" t="s">
        <v>500</v>
      </c>
      <c r="E200" s="18">
        <v>47813</v>
      </c>
      <c r="F200" s="19">
        <v>6638.6</v>
      </c>
      <c r="G200" s="19">
        <v>41174.4</v>
      </c>
      <c r="H200" s="20">
        <f t="shared" si="18"/>
        <v>0.13884508397297807</v>
      </c>
    </row>
    <row r="201" spans="1:8" ht="18" customHeight="1">
      <c r="A201" s="17">
        <v>4100</v>
      </c>
      <c r="B201" s="17" t="s">
        <v>501</v>
      </c>
      <c r="C201" s="17" t="s">
        <v>502</v>
      </c>
      <c r="D201" s="17" t="s">
        <v>503</v>
      </c>
      <c r="E201" s="18">
        <v>6722.75</v>
      </c>
      <c r="F201" s="19">
        <f aca="true" t="shared" si="22" ref="F201:F206">SUM(E201-G201)</f>
        <v>6722.75</v>
      </c>
      <c r="G201" s="19">
        <v>0</v>
      </c>
      <c r="H201" s="20">
        <f t="shared" si="18"/>
        <v>1</v>
      </c>
    </row>
    <row r="202" spans="1:8" ht="18" customHeight="1">
      <c r="A202" s="17">
        <v>4100</v>
      </c>
      <c r="B202" s="17" t="s">
        <v>504</v>
      </c>
      <c r="C202" s="17" t="s">
        <v>505</v>
      </c>
      <c r="D202" s="17" t="s">
        <v>503</v>
      </c>
      <c r="E202" s="18">
        <v>31773.88</v>
      </c>
      <c r="F202" s="19">
        <v>0</v>
      </c>
      <c r="G202" s="19">
        <v>31773.88</v>
      </c>
      <c r="H202" s="20">
        <f t="shared" si="18"/>
        <v>0</v>
      </c>
    </row>
    <row r="203" spans="1:8" ht="18" customHeight="1">
      <c r="A203" s="25">
        <v>4200</v>
      </c>
      <c r="B203" s="25" t="s">
        <v>506</v>
      </c>
      <c r="C203" s="25" t="s">
        <v>507</v>
      </c>
      <c r="D203" s="25" t="s">
        <v>508</v>
      </c>
      <c r="E203" s="21">
        <v>278760.86</v>
      </c>
      <c r="F203" s="19">
        <f t="shared" si="22"/>
        <v>20992</v>
      </c>
      <c r="G203" s="21">
        <v>257768.86</v>
      </c>
      <c r="H203" s="20">
        <f t="shared" si="18"/>
        <v>0.07530468947469886</v>
      </c>
    </row>
    <row r="204" spans="1:8" ht="18" customHeight="1">
      <c r="A204" s="17">
        <v>4200</v>
      </c>
      <c r="B204" s="17" t="s">
        <v>509</v>
      </c>
      <c r="C204" s="17" t="s">
        <v>510</v>
      </c>
      <c r="D204" s="17" t="s">
        <v>508</v>
      </c>
      <c r="E204" s="18">
        <v>85480</v>
      </c>
      <c r="F204" s="19">
        <f t="shared" si="22"/>
        <v>0</v>
      </c>
      <c r="G204" s="19">
        <v>85480</v>
      </c>
      <c r="H204" s="20">
        <f t="shared" si="18"/>
        <v>0</v>
      </c>
    </row>
    <row r="205" spans="1:8" ht="18" customHeight="1">
      <c r="A205" s="17">
        <v>4200</v>
      </c>
      <c r="B205" s="17" t="s">
        <v>511</v>
      </c>
      <c r="C205" s="17" t="s">
        <v>512</v>
      </c>
      <c r="D205" s="17" t="s">
        <v>508</v>
      </c>
      <c r="E205" s="18">
        <v>130537</v>
      </c>
      <c r="F205" s="19">
        <f t="shared" si="22"/>
        <v>0</v>
      </c>
      <c r="G205" s="19">
        <v>130537</v>
      </c>
      <c r="H205" s="20">
        <f t="shared" si="18"/>
        <v>0</v>
      </c>
    </row>
    <row r="206" spans="1:8" ht="18" customHeight="1">
      <c r="A206" s="17">
        <v>5100</v>
      </c>
      <c r="B206" s="17" t="s">
        <v>513</v>
      </c>
      <c r="C206" s="17" t="s">
        <v>514</v>
      </c>
      <c r="D206" s="17" t="s">
        <v>515</v>
      </c>
      <c r="E206" s="18">
        <v>59170.78</v>
      </c>
      <c r="F206" s="19">
        <f t="shared" si="22"/>
        <v>0</v>
      </c>
      <c r="G206" s="19">
        <v>59170.78</v>
      </c>
      <c r="H206" s="20">
        <f t="shared" si="18"/>
        <v>0</v>
      </c>
    </row>
    <row r="207" spans="1:8" ht="18" customHeight="1">
      <c r="A207" s="17">
        <v>4100</v>
      </c>
      <c r="B207" s="17" t="s">
        <v>516</v>
      </c>
      <c r="C207" s="17" t="s">
        <v>517</v>
      </c>
      <c r="D207" s="17" t="s">
        <v>518</v>
      </c>
      <c r="E207" s="18">
        <v>38106.5</v>
      </c>
      <c r="F207" s="19">
        <v>0</v>
      </c>
      <c r="G207" s="19">
        <v>44695.5</v>
      </c>
      <c r="H207" s="20">
        <f t="shared" si="18"/>
        <v>0</v>
      </c>
    </row>
    <row r="208" spans="1:8" ht="18" customHeight="1">
      <c r="A208" s="17">
        <v>4100</v>
      </c>
      <c r="B208" s="17" t="s">
        <v>519</v>
      </c>
      <c r="C208" s="17" t="s">
        <v>520</v>
      </c>
      <c r="D208" s="17" t="s">
        <v>518</v>
      </c>
      <c r="E208" s="18">
        <v>142480</v>
      </c>
      <c r="F208" s="19">
        <v>0</v>
      </c>
      <c r="G208" s="19">
        <v>112480</v>
      </c>
      <c r="H208" s="20">
        <f t="shared" si="18"/>
        <v>0</v>
      </c>
    </row>
    <row r="209" spans="1:8" ht="18" customHeight="1">
      <c r="A209" s="17">
        <v>4300</v>
      </c>
      <c r="B209" s="17" t="s">
        <v>521</v>
      </c>
      <c r="C209" s="17" t="s">
        <v>522</v>
      </c>
      <c r="D209" s="17" t="s">
        <v>523</v>
      </c>
      <c r="E209" s="18">
        <v>189805.4</v>
      </c>
      <c r="F209" s="19">
        <v>5390</v>
      </c>
      <c r="G209" s="19">
        <v>184415.4</v>
      </c>
      <c r="H209" s="20">
        <f t="shared" si="18"/>
        <v>0.028397506077277042</v>
      </c>
    </row>
    <row r="210" spans="1:8" ht="18" customHeight="1">
      <c r="A210" s="17">
        <v>4100</v>
      </c>
      <c r="B210" s="17" t="s">
        <v>524</v>
      </c>
      <c r="C210" s="17" t="s">
        <v>525</v>
      </c>
      <c r="D210" s="17" t="s">
        <v>526</v>
      </c>
      <c r="E210" s="18">
        <v>3952.44</v>
      </c>
      <c r="F210" s="19">
        <v>5603.44</v>
      </c>
      <c r="G210" s="19">
        <v>0</v>
      </c>
      <c r="H210" s="20">
        <v>1</v>
      </c>
    </row>
    <row r="211" spans="1:8" ht="18" customHeight="1">
      <c r="A211" s="17">
        <v>4400</v>
      </c>
      <c r="B211" s="17" t="s">
        <v>527</v>
      </c>
      <c r="C211" s="17" t="s">
        <v>528</v>
      </c>
      <c r="D211" s="17" t="s">
        <v>529</v>
      </c>
      <c r="E211" s="18">
        <v>265980</v>
      </c>
      <c r="F211" s="19">
        <f aca="true" t="shared" si="23" ref="F211:F215">SUM(E211-G211)</f>
        <v>0</v>
      </c>
      <c r="G211" s="19">
        <v>265980</v>
      </c>
      <c r="H211" s="20">
        <f aca="true" t="shared" si="24" ref="H211:H215">SUM(F211/E211)*100%</f>
        <v>0</v>
      </c>
    </row>
    <row r="212" spans="1:8" ht="18" customHeight="1">
      <c r="A212" s="17">
        <v>4400</v>
      </c>
      <c r="B212" s="17" t="s">
        <v>530</v>
      </c>
      <c r="C212" s="17" t="s">
        <v>531</v>
      </c>
      <c r="D212" s="17" t="s">
        <v>532</v>
      </c>
      <c r="E212" s="18">
        <v>268784.4</v>
      </c>
      <c r="F212" s="19">
        <f t="shared" si="23"/>
        <v>5279.200000000012</v>
      </c>
      <c r="G212" s="19">
        <v>263505.2</v>
      </c>
      <c r="H212" s="20">
        <f t="shared" si="24"/>
        <v>0.01964102083305434</v>
      </c>
    </row>
    <row r="213" spans="1:8" ht="18" customHeight="1">
      <c r="A213" s="17">
        <v>4500</v>
      </c>
      <c r="B213" s="17" t="s">
        <v>533</v>
      </c>
      <c r="C213" s="17" t="s">
        <v>534</v>
      </c>
      <c r="D213" s="17" t="s">
        <v>535</v>
      </c>
      <c r="E213" s="18">
        <v>100000</v>
      </c>
      <c r="F213" s="19">
        <v>5000</v>
      </c>
      <c r="G213" s="19">
        <v>95000</v>
      </c>
      <c r="H213" s="20">
        <f t="shared" si="24"/>
        <v>0.05</v>
      </c>
    </row>
    <row r="214" spans="1:8" ht="18" customHeight="1">
      <c r="A214" s="17">
        <v>7900</v>
      </c>
      <c r="B214" s="17" t="s">
        <v>536</v>
      </c>
      <c r="C214" s="17" t="s">
        <v>537</v>
      </c>
      <c r="D214" s="17" t="s">
        <v>60</v>
      </c>
      <c r="E214" s="18">
        <v>47500</v>
      </c>
      <c r="F214" s="19">
        <v>8287.4</v>
      </c>
      <c r="G214" s="19">
        <v>39212.6</v>
      </c>
      <c r="H214" s="20">
        <f t="shared" si="24"/>
        <v>0.17447157894736842</v>
      </c>
    </row>
    <row r="215" spans="1:8" ht="18" customHeight="1">
      <c r="A215" s="17">
        <v>7900</v>
      </c>
      <c r="B215" s="17" t="s">
        <v>538</v>
      </c>
      <c r="C215" s="17" t="s">
        <v>539</v>
      </c>
      <c r="D215" s="17" t="s">
        <v>60</v>
      </c>
      <c r="E215" s="18">
        <v>139151.25</v>
      </c>
      <c r="F215" s="19">
        <f t="shared" si="23"/>
        <v>12500</v>
      </c>
      <c r="G215" s="19">
        <v>126651.25</v>
      </c>
      <c r="H215" s="20">
        <f t="shared" si="24"/>
        <v>0.08983031054338354</v>
      </c>
    </row>
    <row r="216" spans="1:8" ht="18" customHeight="1">
      <c r="A216" s="26" t="s">
        <v>540</v>
      </c>
      <c r="B216" s="26"/>
      <c r="C216" s="27" t="s">
        <v>541</v>
      </c>
      <c r="D216" s="26"/>
      <c r="E216" s="28">
        <f>SUM(E217:E226)</f>
        <v>41891240.96</v>
      </c>
      <c r="F216" s="28">
        <f>SUM(F217:F226)</f>
        <v>4868141.380000001</v>
      </c>
      <c r="G216" s="28">
        <f>SUM(G217:G226)</f>
        <v>37023099.58</v>
      </c>
      <c r="H216" s="29">
        <f>SUM(F216/E216)</f>
        <v>0.11620905154488889</v>
      </c>
    </row>
    <row r="217" spans="1:8" ht="18" customHeight="1">
      <c r="A217" s="17">
        <v>3300</v>
      </c>
      <c r="B217" s="17">
        <v>515007</v>
      </c>
      <c r="C217" s="17" t="s">
        <v>542</v>
      </c>
      <c r="D217" s="17" t="s">
        <v>543</v>
      </c>
      <c r="E217" s="30">
        <v>3277866.27</v>
      </c>
      <c r="F217" s="30">
        <v>969441.98</v>
      </c>
      <c r="G217" s="30">
        <v>2308424.29</v>
      </c>
      <c r="H217" s="20">
        <f aca="true" t="shared" si="25" ref="H217:H226">F217/E217*100%</f>
        <v>0.2957539753444548</v>
      </c>
    </row>
    <row r="218" spans="1:8" ht="18" customHeight="1">
      <c r="A218" s="17">
        <v>5300</v>
      </c>
      <c r="B218" s="17">
        <v>517002</v>
      </c>
      <c r="C218" s="17" t="s">
        <v>544</v>
      </c>
      <c r="D218" s="17" t="s">
        <v>545</v>
      </c>
      <c r="E218" s="30">
        <v>14350500</v>
      </c>
      <c r="F218" s="30">
        <f>E218-G218</f>
        <v>3703040</v>
      </c>
      <c r="G218" s="30">
        <v>10647460</v>
      </c>
      <c r="H218" s="20">
        <f t="shared" si="25"/>
        <v>0.25804257691369636</v>
      </c>
    </row>
    <row r="219" spans="1:8" ht="18" customHeight="1">
      <c r="A219" s="17">
        <v>4300</v>
      </c>
      <c r="B219" s="17">
        <v>516001</v>
      </c>
      <c r="C219" s="17" t="s">
        <v>546</v>
      </c>
      <c r="D219" s="17" t="s">
        <v>189</v>
      </c>
      <c r="E219" s="30">
        <v>2873900</v>
      </c>
      <c r="F219" s="30">
        <f>E219-G219</f>
        <v>195659.3999999999</v>
      </c>
      <c r="G219" s="30">
        <v>2678240.6</v>
      </c>
      <c r="H219" s="20">
        <f t="shared" si="25"/>
        <v>0.0680814920491318</v>
      </c>
    </row>
    <row r="220" spans="1:8" ht="18" customHeight="1">
      <c r="A220" s="17">
        <v>5500</v>
      </c>
      <c r="B220" s="17">
        <v>516003</v>
      </c>
      <c r="C220" s="17" t="s">
        <v>547</v>
      </c>
      <c r="D220" s="17" t="s">
        <v>548</v>
      </c>
      <c r="E220" s="30">
        <v>1862060</v>
      </c>
      <c r="F220" s="19">
        <f>SUM(E220-G220)</f>
        <v>0</v>
      </c>
      <c r="G220" s="30">
        <v>1862060</v>
      </c>
      <c r="H220" s="20">
        <f t="shared" si="25"/>
        <v>0</v>
      </c>
    </row>
    <row r="221" spans="1:8" ht="18" customHeight="1">
      <c r="A221" s="17">
        <v>4500</v>
      </c>
      <c r="B221" s="17">
        <v>517001</v>
      </c>
      <c r="C221" s="17" t="s">
        <v>549</v>
      </c>
      <c r="D221" s="17" t="s">
        <v>550</v>
      </c>
      <c r="E221" s="30">
        <v>6770700</v>
      </c>
      <c r="F221" s="19">
        <f>SUM(E221-G221)</f>
        <v>0</v>
      </c>
      <c r="G221" s="30">
        <v>6770700</v>
      </c>
      <c r="H221" s="20">
        <f t="shared" si="25"/>
        <v>0</v>
      </c>
    </row>
    <row r="222" spans="1:8" ht="18" customHeight="1">
      <c r="A222" s="17">
        <v>3300</v>
      </c>
      <c r="B222" s="17">
        <v>515009</v>
      </c>
      <c r="C222" s="17" t="s">
        <v>551</v>
      </c>
      <c r="D222" s="17" t="s">
        <v>552</v>
      </c>
      <c r="E222" s="30">
        <v>182272</v>
      </c>
      <c r="F222" s="19">
        <f aca="true" t="shared" si="26" ref="F222:F226">SUM(E222-G222)</f>
        <v>0</v>
      </c>
      <c r="G222" s="30">
        <v>182272</v>
      </c>
      <c r="H222" s="20">
        <f t="shared" si="25"/>
        <v>0</v>
      </c>
    </row>
    <row r="223" spans="1:8" ht="18" customHeight="1">
      <c r="A223" s="17">
        <v>3300</v>
      </c>
      <c r="B223" s="17">
        <v>515007</v>
      </c>
      <c r="C223" s="17" t="s">
        <v>553</v>
      </c>
      <c r="D223" s="17" t="s">
        <v>543</v>
      </c>
      <c r="E223" s="30">
        <v>1251585.21</v>
      </c>
      <c r="F223" s="19">
        <f t="shared" si="26"/>
        <v>0</v>
      </c>
      <c r="G223" s="30">
        <v>1251585.21</v>
      </c>
      <c r="H223" s="20">
        <f t="shared" si="25"/>
        <v>0</v>
      </c>
    </row>
    <row r="224" spans="1:8" ht="18" customHeight="1">
      <c r="A224" s="17">
        <v>3300</v>
      </c>
      <c r="B224" s="17">
        <v>515008</v>
      </c>
      <c r="C224" s="17" t="s">
        <v>554</v>
      </c>
      <c r="D224" s="17" t="s">
        <v>555</v>
      </c>
      <c r="E224" s="30">
        <v>132245.66</v>
      </c>
      <c r="F224" s="19">
        <f t="shared" si="26"/>
        <v>0</v>
      </c>
      <c r="G224" s="30">
        <v>132245.66</v>
      </c>
      <c r="H224" s="20">
        <f t="shared" si="25"/>
        <v>0</v>
      </c>
    </row>
    <row r="225" spans="1:8" ht="18" customHeight="1">
      <c r="A225" s="17">
        <v>3300</v>
      </c>
      <c r="B225" s="17">
        <v>515004</v>
      </c>
      <c r="C225" s="17" t="s">
        <v>556</v>
      </c>
      <c r="D225" s="17" t="s">
        <v>165</v>
      </c>
      <c r="E225" s="30">
        <v>5111.82</v>
      </c>
      <c r="F225" s="19">
        <f t="shared" si="26"/>
        <v>0</v>
      </c>
      <c r="G225" s="30">
        <v>5111.82</v>
      </c>
      <c r="H225" s="20">
        <f t="shared" si="25"/>
        <v>0</v>
      </c>
    </row>
    <row r="226" spans="1:8" ht="18" customHeight="1">
      <c r="A226" s="17">
        <v>4500</v>
      </c>
      <c r="B226" s="17">
        <v>516002</v>
      </c>
      <c r="C226" s="17" t="s">
        <v>557</v>
      </c>
      <c r="D226" s="17" t="s">
        <v>552</v>
      </c>
      <c r="E226" s="30">
        <v>11185000</v>
      </c>
      <c r="F226" s="19">
        <f t="shared" si="26"/>
        <v>0</v>
      </c>
      <c r="G226" s="30">
        <v>11185000</v>
      </c>
      <c r="H226" s="20">
        <f t="shared" si="25"/>
        <v>0</v>
      </c>
    </row>
  </sheetData>
  <sheetProtection/>
  <mergeCells count="1">
    <mergeCell ref="A1:H1"/>
  </mergeCells>
  <printOptions/>
  <pageMargins left="0.25" right="0.25" top="0.25" bottom="0.25" header="0" footer="0"/>
  <pageSetup fitToHeight="0" fitToWidth="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N42" sqref="N42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小旭85</cp:lastModifiedBy>
  <dcterms:created xsi:type="dcterms:W3CDTF">2018-04-23T03:35:04Z</dcterms:created>
  <dcterms:modified xsi:type="dcterms:W3CDTF">2018-04-25T09:17:37Z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