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附件2我校其他国库集中支付（项目）资金支出进度统计表" sheetId="1" r:id="rId1"/>
  </sheets>
  <definedNames>
    <definedName name="_xlnm._FilterDatabase" localSheetId="0" hidden="1">'附件2我校其他国库集中支付（项目）资金支出进度统计表'!$A$2:$I$269</definedName>
  </definedNames>
  <calcPr fullCalcOnLoad="1"/>
</workbook>
</file>

<file path=xl/sharedStrings.xml><?xml version="1.0" encoding="utf-8"?>
<sst xmlns="http://schemas.openxmlformats.org/spreadsheetml/2006/main" count="975" uniqueCount="670">
  <si>
    <t>附件2：1-6月我校其他国库集中支付（零余额）项目资金进度统计表         单位：元</t>
  </si>
  <si>
    <t>部门名称</t>
  </si>
  <si>
    <t>项目编号</t>
  </si>
  <si>
    <t>项目名称</t>
  </si>
  <si>
    <t>负责人</t>
  </si>
  <si>
    <t>项目收入</t>
  </si>
  <si>
    <t>项目支出</t>
  </si>
  <si>
    <t>项目余额</t>
  </si>
  <si>
    <t>支出进度</t>
  </si>
  <si>
    <t>序时进度</t>
  </si>
  <si>
    <t>低于（或高于）序时进度百分比</t>
  </si>
  <si>
    <t>材料与能源学院</t>
  </si>
  <si>
    <t>E19025</t>
  </si>
  <si>
    <t>零A413长余辉发光材料新体系的研发纳米</t>
  </si>
  <si>
    <t>雷炳富</t>
  </si>
  <si>
    <t>F19201</t>
  </si>
  <si>
    <t>零B402植物重大灾害综合防控共性关键技术</t>
  </si>
  <si>
    <t>张超群</t>
  </si>
  <si>
    <t>材料与能源学院 汇总</t>
  </si>
  <si>
    <t>成人教育学院</t>
  </si>
  <si>
    <t>218370</t>
  </si>
  <si>
    <t>零B372农业职业经理人培育项目</t>
  </si>
  <si>
    <t>王长明</t>
  </si>
  <si>
    <t>219195</t>
  </si>
  <si>
    <t>零B393-2019中央农业转移支付-新型职业农民培训</t>
  </si>
  <si>
    <t>成人教育学院 汇总</t>
  </si>
  <si>
    <t>电子工程学院</t>
  </si>
  <si>
    <t>F18238</t>
  </si>
  <si>
    <t>零B355广东省果园生产机械化与果业绿色</t>
  </si>
  <si>
    <t>宋淑然</t>
  </si>
  <si>
    <t>F18312</t>
  </si>
  <si>
    <t>零B364基于物联网的果园智能水肥滴灌系统</t>
  </si>
  <si>
    <t>王卫星</t>
  </si>
  <si>
    <t>F19213</t>
  </si>
  <si>
    <t>零B419畜禽机器人共性关键技术研发专题</t>
  </si>
  <si>
    <t>王建</t>
  </si>
  <si>
    <t>电子工程学院 汇总</t>
  </si>
  <si>
    <t>动物科学院</t>
  </si>
  <si>
    <t>E19021</t>
  </si>
  <si>
    <t>零A409高效瘦肉型种猪新配套系培育与应用</t>
  </si>
  <si>
    <t>吴珍芳</t>
  </si>
  <si>
    <t>E19023</t>
  </si>
  <si>
    <t>零A410高档优质肉鸡新品种的培育与应用</t>
  </si>
  <si>
    <t>张细权</t>
  </si>
  <si>
    <t>F17035</t>
  </si>
  <si>
    <t>零B247商品小蚕安全生产技术规程</t>
  </si>
  <si>
    <t>刘吉平</t>
  </si>
  <si>
    <t>F17190</t>
  </si>
  <si>
    <t>零B299饲料原料岗位专家</t>
  </si>
  <si>
    <t>张永亮</t>
  </si>
  <si>
    <t>F18299</t>
  </si>
  <si>
    <t>零B356蚕桑首席专家钟仰进</t>
  </si>
  <si>
    <t>钟仰进</t>
  </si>
  <si>
    <t>F18300</t>
  </si>
  <si>
    <t>零B356蚕桑养蚕与桑树栽培岗位专家严会超</t>
  </si>
  <si>
    <t>严会超</t>
  </si>
  <si>
    <t>F18287</t>
  </si>
  <si>
    <t>零B356家禽首席专家谢青梅</t>
  </si>
  <si>
    <t>谢青梅</t>
  </si>
  <si>
    <t>F18289</t>
  </si>
  <si>
    <t>零B356家禽遗传育种与繁育岗位专家聂庆华</t>
  </si>
  <si>
    <t>聂庆华</t>
  </si>
  <si>
    <t>F18292</t>
  </si>
  <si>
    <t>零B356家禽营养岗位专家王修启</t>
  </si>
  <si>
    <t>王修启</t>
  </si>
  <si>
    <t>F18276</t>
  </si>
  <si>
    <t>零B356生猪首席专家吴珍芳</t>
  </si>
  <si>
    <t>F18279</t>
  </si>
  <si>
    <t>零B356生猪养殖机械化设施与设备岗位专家</t>
  </si>
  <si>
    <t>蔡更元</t>
  </si>
  <si>
    <t>F18277</t>
  </si>
  <si>
    <t>零B356生猪育种与繁育岗位专家张守全</t>
  </si>
  <si>
    <t>张守全</t>
  </si>
  <si>
    <t>F18298</t>
  </si>
  <si>
    <t>零B356饲料饲料工艺与安全控制岗位专家</t>
  </si>
  <si>
    <t>江青艳</t>
  </si>
  <si>
    <t>F18297</t>
  </si>
  <si>
    <t>零B356饲料饲料原料岗位专家张永亮</t>
  </si>
  <si>
    <t>F18262</t>
  </si>
  <si>
    <t>零B362面向东盟国家的现代蚕桑安全生产技术</t>
  </si>
  <si>
    <t>F18317</t>
  </si>
  <si>
    <t>零B364基于标记免疫技术的蓝耳病净化研究</t>
  </si>
  <si>
    <t>宋长绪</t>
  </si>
  <si>
    <t>F18307</t>
  </si>
  <si>
    <t>零B364木本饲料在猪`鸡健康养殖中的应用</t>
  </si>
  <si>
    <t>F18320</t>
  </si>
  <si>
    <t>零B364猪急性腹泻综合症冠状病毒SADS</t>
  </si>
  <si>
    <t>马静云</t>
  </si>
  <si>
    <t>F19228</t>
  </si>
  <si>
    <t>零B397蚕桑产业技术体系岗位专家孙京臣</t>
  </si>
  <si>
    <t>孙京臣</t>
  </si>
  <si>
    <t>F19227</t>
  </si>
  <si>
    <t>零B397蚕桑产业技术体系岗位专家严会超</t>
  </si>
  <si>
    <t>F19226</t>
  </si>
  <si>
    <t>零B397蚕桑产业技术体系首席专家钟仰进</t>
  </si>
  <si>
    <t>F19235</t>
  </si>
  <si>
    <t>零B401南方现代草牧业产业技术体系岗位专家</t>
  </si>
  <si>
    <t>李耀坤</t>
  </si>
  <si>
    <t>F19236</t>
  </si>
  <si>
    <t>孙宝丽</t>
  </si>
  <si>
    <t>F19234</t>
  </si>
  <si>
    <t>零B401南方现代草牧业产业技术体系首席</t>
  </si>
  <si>
    <t>刘德武</t>
  </si>
  <si>
    <t>F19180</t>
  </si>
  <si>
    <t>零B405利用杏花鸡培育节粮型优质肉鸡配套系</t>
  </si>
  <si>
    <t>F19219</t>
  </si>
  <si>
    <t>零B406生猪产业技术体系首席专家吴珍芳</t>
  </si>
  <si>
    <t>F19224</t>
  </si>
  <si>
    <t>零B406生猪产业技术体系专家蔡更元</t>
  </si>
  <si>
    <t>F19222</t>
  </si>
  <si>
    <t>零B406生猪产业技术体系专家管武太</t>
  </si>
  <si>
    <t>管武太</t>
  </si>
  <si>
    <t>F19223</t>
  </si>
  <si>
    <t>零B406生猪产业技术体系专家吴银宝</t>
  </si>
  <si>
    <t>吴银宝</t>
  </si>
  <si>
    <t>F19220</t>
  </si>
  <si>
    <t>零B406生猪产业技术体系专家张守全</t>
  </si>
  <si>
    <t>F19169</t>
  </si>
  <si>
    <t>零B408 中国一肯尼亚蚕桑产业园规划设计</t>
  </si>
  <si>
    <t>F19251</t>
  </si>
  <si>
    <t>零B414家禽产业技术体系岗位专家罗庆斌</t>
  </si>
  <si>
    <t>罗庆斌</t>
  </si>
  <si>
    <t>F19247</t>
  </si>
  <si>
    <t>零B414家禽产业技术体系岗位专家聂庆华</t>
  </si>
  <si>
    <t>F19249</t>
  </si>
  <si>
    <t>零B414家禽产业技术体系岗位专家王修启</t>
  </si>
  <si>
    <t>F19250</t>
  </si>
  <si>
    <t>零B414家禽产业技术体系岗位专家王燕</t>
  </si>
  <si>
    <t>王燕</t>
  </si>
  <si>
    <t>F19246</t>
  </si>
  <si>
    <t>零B414家禽产业技术体系首席专家谢青梅</t>
  </si>
  <si>
    <t>516001</t>
  </si>
  <si>
    <t>零G14-农业部华南动物营养与饲料科学观测实</t>
  </si>
  <si>
    <t>动物科学院 汇总</t>
  </si>
  <si>
    <t>动物医学院</t>
  </si>
  <si>
    <t>E19022</t>
  </si>
  <si>
    <t>零A412黄羽肉种鸡禽白血病净化关键技术创</t>
  </si>
  <si>
    <t>廖明</t>
  </si>
  <si>
    <t>F18278</t>
  </si>
  <si>
    <t>零B356生猪疾病防控岗位专家贺东生</t>
  </si>
  <si>
    <t>贺东生</t>
  </si>
  <si>
    <t>F18319</t>
  </si>
  <si>
    <t>零B364基于反向遗传平台的新型H5H7亚型禽流</t>
  </si>
  <si>
    <t>F19054</t>
  </si>
  <si>
    <t>零B376非洲猪瘟应急防控</t>
  </si>
  <si>
    <t>张桂红</t>
  </si>
  <si>
    <t>F19195</t>
  </si>
  <si>
    <t>零B396畜牧业监测技术大比武</t>
  </si>
  <si>
    <t>刘文字</t>
  </si>
  <si>
    <t>F19190</t>
  </si>
  <si>
    <t>零B396茂名清远揭阳云浮禽蛋质量安全专项</t>
  </si>
  <si>
    <t>F19189</t>
  </si>
  <si>
    <t>零B396韶关梅州湛江云浮畜禽产品质量安全</t>
  </si>
  <si>
    <t>F19192</t>
  </si>
  <si>
    <t>零B396省级畜禽产品高风险兽药残留风险评估</t>
  </si>
  <si>
    <t>F19194</t>
  </si>
  <si>
    <t>零B396省级畜禽产品药物残留检测能力比对</t>
  </si>
  <si>
    <t>F19193</t>
  </si>
  <si>
    <t>零B396省级畜禽产品质量安全风险监测结果</t>
  </si>
  <si>
    <t>F19191</t>
  </si>
  <si>
    <t>零B396省级畜禽产品质量安全应急监督抽查</t>
  </si>
  <si>
    <t>F19182</t>
  </si>
  <si>
    <t>零B400省级动物疫病净化检测及流行病学</t>
  </si>
  <si>
    <t>曹伟胜</t>
  </si>
  <si>
    <t>F19237</t>
  </si>
  <si>
    <t>李守军</t>
  </si>
  <si>
    <t>F19221</t>
  </si>
  <si>
    <t>零B406生猪产业技术体系专家亓文宝</t>
  </si>
  <si>
    <t>亓文宝</t>
  </si>
  <si>
    <t>F19248</t>
  </si>
  <si>
    <t>零B414家禽产业技术体系岗位专家曹伟胜</t>
  </si>
  <si>
    <t>F19208</t>
  </si>
  <si>
    <t>零B420农产品质量安全共性关键技术研发专题</t>
  </si>
  <si>
    <t>贺利民</t>
  </si>
  <si>
    <t>零G07-国家兽医微生物耐药性风险评估实验室</t>
  </si>
  <si>
    <t>刘雅红</t>
  </si>
  <si>
    <t>动物医学院 汇总</t>
  </si>
  <si>
    <t>工程学院</t>
  </si>
  <si>
    <t>F18295</t>
  </si>
  <si>
    <t>零B356茶叶设施与机械化岗位专家吴伟斌</t>
  </si>
  <si>
    <t>吴伟斌</t>
  </si>
  <si>
    <t>F18282</t>
  </si>
  <si>
    <t>零B356岭南水果设施与机械化岗位专家李君</t>
  </si>
  <si>
    <t>李君</t>
  </si>
  <si>
    <t>F18266</t>
  </si>
  <si>
    <t>零B362南方水稻生产全程机械化技术服务体系</t>
  </si>
  <si>
    <t>曾山</t>
  </si>
  <si>
    <t>F18264</t>
  </si>
  <si>
    <t>零B362中国希腊无人机遥感精准作业技术</t>
  </si>
  <si>
    <t>周志艳</t>
  </si>
  <si>
    <t>F18272</t>
  </si>
  <si>
    <t>零B363水稻区试机械化插秧机精准</t>
  </si>
  <si>
    <t>赵祚喜</t>
  </si>
  <si>
    <t>F18311</t>
  </si>
  <si>
    <t>零B364智能化施药关键技术研究与示范</t>
  </si>
  <si>
    <t>杨洲</t>
  </si>
  <si>
    <t>F19204</t>
  </si>
  <si>
    <t>零B399设施农业共性关键技术研发首席专家</t>
  </si>
  <si>
    <t>辜松</t>
  </si>
  <si>
    <t>F19205</t>
  </si>
  <si>
    <t>零B399设施农业共性关键技术研发专题专家</t>
  </si>
  <si>
    <t>夏红梅</t>
  </si>
  <si>
    <t>F19202</t>
  </si>
  <si>
    <t>邓继忠</t>
  </si>
  <si>
    <t>F19233</t>
  </si>
  <si>
    <t>零B407龙眼产业技术体系岗位专家李君</t>
  </si>
  <si>
    <t>F19242</t>
  </si>
  <si>
    <t>零B418南药(广陈皮)产业技术体系岗位专家</t>
  </si>
  <si>
    <t>闫国琦</t>
  </si>
  <si>
    <t>F19211</t>
  </si>
  <si>
    <t>零B419畜禽机器人共性关键技术研发首席</t>
  </si>
  <si>
    <t>张铁民</t>
  </si>
  <si>
    <t>F19212</t>
  </si>
  <si>
    <t>F19174</t>
  </si>
  <si>
    <t>零B428中以农业采摘机器人国际联合研发中心</t>
  </si>
  <si>
    <t>邹湘军</t>
  </si>
  <si>
    <t>F19120</t>
  </si>
  <si>
    <t>零C41广东省高质量专利培育项目</t>
  </si>
  <si>
    <t>臧英</t>
  </si>
  <si>
    <t>516002</t>
  </si>
  <si>
    <t>零G15-南方水稻生产全程机械化科研基地建设</t>
  </si>
  <si>
    <t>罗锡文</t>
  </si>
  <si>
    <t>零G08-国家水稻种植机械化生产科技创新基地</t>
  </si>
  <si>
    <t>零G21-甘蔗全程机械化科研基地建设</t>
  </si>
  <si>
    <t>刘庆庭</t>
  </si>
  <si>
    <t>零G24-甘蔗全程机械化科研基地建设</t>
  </si>
  <si>
    <t>工程学院 汇总</t>
  </si>
  <si>
    <t>国际交流学院</t>
  </si>
  <si>
    <t>217083</t>
  </si>
  <si>
    <t>零A296-2017来粤留学生奖学金</t>
  </si>
  <si>
    <t>冯立新</t>
  </si>
  <si>
    <t>219017</t>
  </si>
  <si>
    <t>零A392-2019年来粤留学生奖学金</t>
  </si>
  <si>
    <t>国际交流学院 汇总</t>
  </si>
  <si>
    <t>国家农业制度与发展研究院</t>
  </si>
  <si>
    <t>F19173</t>
  </si>
  <si>
    <t>零B427乡村振兴战略与广东农业"走出去"研究</t>
  </si>
  <si>
    <t>李尚蒲</t>
  </si>
  <si>
    <t>国家农业制度与发展研究院 汇总</t>
  </si>
  <si>
    <t>海洋学院</t>
  </si>
  <si>
    <t>F18308</t>
  </si>
  <si>
    <t>零B364基于黑水虻构树和鱼菜共生的高品质</t>
  </si>
  <si>
    <t>徐民俊</t>
  </si>
  <si>
    <t>海洋学院 汇总</t>
  </si>
  <si>
    <t>后勤管理处</t>
  </si>
  <si>
    <t>零G06-2014年六一区架空高压线路电缆落地</t>
  </si>
  <si>
    <t>邱昀</t>
  </si>
  <si>
    <t>2,236,555.12</t>
  </si>
  <si>
    <t>518004/518005</t>
  </si>
  <si>
    <t>零A341-2018年省属高校基本建设专项/直接支付</t>
  </si>
  <si>
    <t>蔡茂华</t>
  </si>
  <si>
    <t>146,787.80</t>
  </si>
  <si>
    <t>后勤管理处 汇总</t>
  </si>
  <si>
    <t>教务处</t>
  </si>
  <si>
    <t>219032</t>
  </si>
  <si>
    <t>零A405-2019年“校地结对实践育人”资助项</t>
  </si>
  <si>
    <t>教务处 汇总</t>
  </si>
  <si>
    <t>经济管理学院</t>
  </si>
  <si>
    <t>F18239</t>
  </si>
  <si>
    <t>零B355广东水稻产业节本增效及振兴发展</t>
  </si>
  <si>
    <t>陈风波</t>
  </si>
  <si>
    <t>F18274</t>
  </si>
  <si>
    <t>零B356水稻流通与经济岗位专家陈风波</t>
  </si>
  <si>
    <t>F18265</t>
  </si>
  <si>
    <t>零B362农业合作专业人才培养及涉外经济管理</t>
  </si>
  <si>
    <t>万俊毅</t>
  </si>
  <si>
    <t>F18314</t>
  </si>
  <si>
    <t>零B364农技推广服务行为规范评价</t>
  </si>
  <si>
    <t>欧晓明</t>
  </si>
  <si>
    <t>F19225</t>
  </si>
  <si>
    <t>零B406生猪产业技术体系专家谭莹</t>
  </si>
  <si>
    <t>谭莹</t>
  </si>
  <si>
    <t>F19244</t>
  </si>
  <si>
    <t>薛春玲</t>
  </si>
  <si>
    <t>F19183</t>
  </si>
  <si>
    <t>零B421广东省农业技术推广应用与管理</t>
  </si>
  <si>
    <t>经济管理学院 汇总</t>
  </si>
  <si>
    <t>科研处</t>
  </si>
  <si>
    <t>F18261</t>
  </si>
  <si>
    <t>零B362中巴农业科技研究院建设项目</t>
  </si>
  <si>
    <t>F19172</t>
  </si>
  <si>
    <t>零B413 "一带一路"农业科技创新联盟建设</t>
  </si>
  <si>
    <t>苏弟华</t>
  </si>
  <si>
    <t>科技处 汇总</t>
  </si>
  <si>
    <t>林学与风景园林学院</t>
  </si>
  <si>
    <t>F17038</t>
  </si>
  <si>
    <t>零B241大叶桃花木苗木培育技术规程</t>
  </si>
  <si>
    <t>贾小容</t>
  </si>
  <si>
    <t>F17040</t>
  </si>
  <si>
    <t>零B245油茶地蜂人工放养技术规程</t>
  </si>
  <si>
    <t>黄永芳</t>
  </si>
  <si>
    <t>F17037</t>
  </si>
  <si>
    <t>零B248钟花樱桃（Cerasuscampanulata)</t>
  </si>
  <si>
    <t>崔大方</t>
  </si>
  <si>
    <t>F17050</t>
  </si>
  <si>
    <t>零B251广东鹅凰嶂自然保护区野生植物资源调</t>
  </si>
  <si>
    <t>张璐</t>
  </si>
  <si>
    <t>F18235</t>
  </si>
  <si>
    <t>零B354生猪健康养殖与烘污染资源化利用关键</t>
  </si>
  <si>
    <t>陈晓阳</t>
  </si>
  <si>
    <t>F19081</t>
  </si>
  <si>
    <t>零B379松墨天牛新型引诱及野外应用技术研究</t>
  </si>
  <si>
    <t>马涛</t>
  </si>
  <si>
    <t>F19082</t>
  </si>
  <si>
    <t>零B380黄梁木优良种源/家系定向培育及产业</t>
  </si>
  <si>
    <t>彭昌操</t>
  </si>
  <si>
    <t>F19084</t>
  </si>
  <si>
    <t>零B383珠三角城市森林近自然群落构建关键</t>
  </si>
  <si>
    <t>F19085</t>
  </si>
  <si>
    <t>零B389广东野生兰科植物资源调查（深圳惠州</t>
  </si>
  <si>
    <t>李玉玲</t>
  </si>
  <si>
    <t>F19086</t>
  </si>
  <si>
    <t>零B390珍稀濒危植物紫荆木野外救护和扩繁</t>
  </si>
  <si>
    <t>F19238</t>
  </si>
  <si>
    <t>张建国</t>
  </si>
  <si>
    <t>林学与风景园林学院 汇总</t>
  </si>
  <si>
    <t>农学院</t>
  </si>
  <si>
    <t>F17206</t>
  </si>
  <si>
    <t>零B288优良多抗甘蔗新品种选育及配套</t>
  </si>
  <si>
    <t>沈万宽</t>
  </si>
  <si>
    <t>F18241</t>
  </si>
  <si>
    <t>零B355水稻机械化繁制种关键技术集成</t>
  </si>
  <si>
    <t>唐湘如</t>
  </si>
  <si>
    <t>F18281</t>
  </si>
  <si>
    <t>零B356岭南水果病虫害防控岗位专家邱宝利</t>
  </si>
  <si>
    <t>邱宝利</t>
  </si>
  <si>
    <t>F18273</t>
  </si>
  <si>
    <t>零B356水稻耕作与土肥岗位专家唐湘如</t>
  </si>
  <si>
    <t>F18285</t>
  </si>
  <si>
    <t>零B356特色蔬菜病虫害综合防治岗位专家</t>
  </si>
  <si>
    <t>徐汉虹</t>
  </si>
  <si>
    <t>F18305</t>
  </si>
  <si>
    <t>零B356优希水果病虫害综合防控岗位专家</t>
  </si>
  <si>
    <t>张志祥</t>
  </si>
  <si>
    <t>F18271</t>
  </si>
  <si>
    <t>零B363广东省农作物品种区试及特性</t>
  </si>
  <si>
    <t>F18321</t>
  </si>
  <si>
    <t>零B364南方水稻黑条矮缩病监测预警</t>
  </si>
  <si>
    <t>周国辉</t>
  </si>
  <si>
    <t>F18310</t>
  </si>
  <si>
    <t>零B364重大外来危险性农业植物有害生物监测</t>
  </si>
  <si>
    <t>陆永跃</t>
  </si>
  <si>
    <t>F19203</t>
  </si>
  <si>
    <t>张彤</t>
  </si>
  <si>
    <t>F19200</t>
  </si>
  <si>
    <t>F19197</t>
  </si>
  <si>
    <t>零B403外来入侵物种风险评估和监测共性关键</t>
  </si>
  <si>
    <t>李云锋</t>
  </si>
  <si>
    <t>F19198</t>
  </si>
  <si>
    <t>周利娟</t>
  </si>
  <si>
    <t>F19196</t>
  </si>
  <si>
    <t>F19232</t>
  </si>
  <si>
    <t>零B407龙眼产业技术体系岗位专家卓侃</t>
  </si>
  <si>
    <t>卓侃</t>
  </si>
  <si>
    <t>F19176</t>
  </si>
  <si>
    <t>零B410华南大豆良种重大科研联合攻关</t>
  </si>
  <si>
    <t>年海</t>
  </si>
  <si>
    <t>F19255</t>
  </si>
  <si>
    <t>零B415叶菜产业技术体系岗位专家张志祥</t>
  </si>
  <si>
    <t>F19258</t>
  </si>
  <si>
    <t>零B416丝苗米富香提质增效技术集成研究</t>
  </si>
  <si>
    <t>F19179</t>
  </si>
  <si>
    <t>零B426广东省农作物品种区域及特性鉴定</t>
  </si>
  <si>
    <t>518001</t>
  </si>
  <si>
    <t>零G23-农业部华南水稻病虫农业科学观测实验</t>
  </si>
  <si>
    <t>518003</t>
  </si>
  <si>
    <t>零G25-农业部华南地区作物栽培科学观测实验</t>
  </si>
  <si>
    <t>农学院 汇总</t>
  </si>
  <si>
    <t>人事处</t>
  </si>
  <si>
    <t>219047</t>
  </si>
  <si>
    <t>零A395-2019年博士后经费</t>
  </si>
  <si>
    <t>丁红星</t>
  </si>
  <si>
    <t>219052</t>
  </si>
  <si>
    <t>零A415-2019强师工程（珠江学者岗位津贴）</t>
  </si>
  <si>
    <t>219173</t>
  </si>
  <si>
    <t>零A416-2019省青年优秀人才国际培养博士后派出项目</t>
  </si>
  <si>
    <t>人事处 汇总</t>
  </si>
  <si>
    <t>人文学院</t>
  </si>
  <si>
    <t>F19119</t>
  </si>
  <si>
    <t>零C43粤港澳大湾区知识产权协同保护机制</t>
  </si>
  <si>
    <t>杜国明</t>
  </si>
  <si>
    <t>人文学院 汇总</t>
  </si>
  <si>
    <t>生命科学学院</t>
  </si>
  <si>
    <t>219041</t>
  </si>
  <si>
    <t>零A397-2019年全省大学生学科竞赛经费-创新强校工程</t>
  </si>
  <si>
    <t>何冬梅</t>
  </si>
  <si>
    <t>E19020</t>
  </si>
  <si>
    <t>零A409杂交稻育性控制的分子遗传基础</t>
  </si>
  <si>
    <t>刘耀光</t>
  </si>
  <si>
    <t>F18270</t>
  </si>
  <si>
    <t>零B363广东省主要农作物种子转基因成分</t>
  </si>
  <si>
    <t>王声斌</t>
  </si>
  <si>
    <t>F18309</t>
  </si>
  <si>
    <t>零B364高品质新会陈皮质量标准制定与果肉</t>
  </si>
  <si>
    <t>吴鸿</t>
  </si>
  <si>
    <t>F18316</t>
  </si>
  <si>
    <t>零B364农业转基因生物安全监督检查</t>
  </si>
  <si>
    <t>F19083</t>
  </si>
  <si>
    <t>零B382广东省东部野生兰科植物资源调查</t>
  </si>
  <si>
    <t>张荣京</t>
  </si>
  <si>
    <t>F19240</t>
  </si>
  <si>
    <t>刘伟</t>
  </si>
  <si>
    <t>F19239</t>
  </si>
  <si>
    <t>零B418南药(广陈皮)产业技术体系首席专家</t>
  </si>
  <si>
    <t>F19184</t>
  </si>
  <si>
    <t>零B422全省农业转基因生物安全监督检查</t>
  </si>
  <si>
    <t>生命科学学院 汇总</t>
  </si>
  <si>
    <t>资产经营公司</t>
  </si>
  <si>
    <t>219378</t>
  </si>
  <si>
    <t>零B395 2019年省级乡村振兴战略专项</t>
  </si>
  <si>
    <t>梁克勤</t>
  </si>
  <si>
    <t>资产经营公司 汇总</t>
  </si>
  <si>
    <t>食品科学学院</t>
  </si>
  <si>
    <t>219040</t>
  </si>
  <si>
    <t>零A397畜产食品工艺学</t>
  </si>
  <si>
    <t>蒋爱民</t>
  </si>
  <si>
    <t>219039</t>
  </si>
  <si>
    <t>零A397食机械与设备</t>
  </si>
  <si>
    <t>宋贤良</t>
  </si>
  <si>
    <t>219037</t>
  </si>
  <si>
    <t>零A397食品微生物检验学</t>
  </si>
  <si>
    <t>王丽</t>
  </si>
  <si>
    <t>219038</t>
  </si>
  <si>
    <t>零A397食品原料学</t>
  </si>
  <si>
    <t>周佺</t>
  </si>
  <si>
    <t>F18301</t>
  </si>
  <si>
    <t>零B356食用菌育种与菌种繁育岗位专家林俊芳</t>
  </si>
  <si>
    <t>林俊芳</t>
  </si>
  <si>
    <t>F18302</t>
  </si>
  <si>
    <t>零B356食用菌综合利用与采后贮藏岗位专家</t>
  </si>
  <si>
    <t>郭丽琼</t>
  </si>
  <si>
    <t>F18313</t>
  </si>
  <si>
    <t>零B364清远鸡真伪鉴定体系研究</t>
  </si>
  <si>
    <t>雷红涛</t>
  </si>
  <si>
    <t>F19087</t>
  </si>
  <si>
    <t>零B391油茶产业标准体系规划与路线图及产品</t>
  </si>
  <si>
    <t>吴雪辉</t>
  </si>
  <si>
    <t>F19252</t>
  </si>
  <si>
    <t>零B414家禽产业技术体系岗位专家林捷</t>
  </si>
  <si>
    <t>林捷</t>
  </si>
  <si>
    <t>F19256</t>
  </si>
  <si>
    <t>零B415叶菜产业技术体系岗位专家黄日明</t>
  </si>
  <si>
    <t>黄日明</t>
  </si>
  <si>
    <t>F19243</t>
  </si>
  <si>
    <t>杜冰</t>
  </si>
  <si>
    <t>F19207</t>
  </si>
  <si>
    <t>零B420农产品质量安全共性关键技术研发首席</t>
  </si>
  <si>
    <t>F19210</t>
  </si>
  <si>
    <t>柳春红</t>
  </si>
  <si>
    <t>F19209</t>
  </si>
  <si>
    <t>徐振林</t>
  </si>
  <si>
    <t>食品科学学院 汇总</t>
  </si>
  <si>
    <t>数学与信息学院</t>
  </si>
  <si>
    <t>F18318</t>
  </si>
  <si>
    <t>零B364基于大数据的动物致病性细菌耐药性</t>
  </si>
  <si>
    <t>李西明</t>
  </si>
  <si>
    <t>F19257</t>
  </si>
  <si>
    <t>零B417广东水稻田间长势监测系统</t>
  </si>
  <si>
    <t>肖德琴</t>
  </si>
  <si>
    <t>数学与信息学院 汇总</t>
  </si>
  <si>
    <t>思想政治理论课教学部</t>
  </si>
  <si>
    <t>E17187</t>
  </si>
  <si>
    <t>零A306 2016年度青年文化英才</t>
  </si>
  <si>
    <t>朱斌</t>
  </si>
  <si>
    <t>219033</t>
  </si>
  <si>
    <t>零A403-2019学校德育项目-高校思政第一课精</t>
  </si>
  <si>
    <t>张丰清</t>
  </si>
  <si>
    <t>思想政治理论课教学部 汇总</t>
  </si>
  <si>
    <t>体育教研部</t>
  </si>
  <si>
    <t>219029</t>
  </si>
  <si>
    <t>零A404-2019年广东省第十届大学生运动会</t>
  </si>
  <si>
    <t>卢三妹</t>
  </si>
  <si>
    <t>体育教研部 汇总</t>
  </si>
  <si>
    <t>图书馆</t>
  </si>
  <si>
    <t>F19121</t>
  </si>
  <si>
    <t>零C42高校知识产权信息服务中心项目</t>
  </si>
  <si>
    <t>刘锋</t>
  </si>
  <si>
    <t>图书馆 汇总</t>
  </si>
  <si>
    <t>新农村发展研究院</t>
  </si>
  <si>
    <t>F17105</t>
  </si>
  <si>
    <t>零B264蔬菜“三高”农业新技术与品种的集成</t>
  </si>
  <si>
    <t>吕建秋</t>
  </si>
  <si>
    <t>F18240</t>
  </si>
  <si>
    <t>零B355农业产业精准扶贫路径及长效机制</t>
  </si>
  <si>
    <t>F18267</t>
  </si>
  <si>
    <t>零B362大学农技推广服务与政策服务体系</t>
  </si>
  <si>
    <t>李大胜</t>
  </si>
  <si>
    <t>新农村发展研究院 汇总</t>
  </si>
  <si>
    <t>学生工作处</t>
  </si>
  <si>
    <t>217012</t>
  </si>
  <si>
    <t>零A289 2017年度国家本专科生金中央资金</t>
  </si>
  <si>
    <t>邱亚洪</t>
  </si>
  <si>
    <t>218369</t>
  </si>
  <si>
    <t>零A373广东省2018年本专科生国家奖助学金</t>
  </si>
  <si>
    <t>219002</t>
  </si>
  <si>
    <t>零A388-2019高等学校家庭经济困难学生免补</t>
  </si>
  <si>
    <t>219006</t>
  </si>
  <si>
    <t>零A390-2019年本专科生国家奖学金</t>
  </si>
  <si>
    <t>219007</t>
  </si>
  <si>
    <t>零A390-2019年本专科生国家励志奖学金</t>
  </si>
  <si>
    <t>219008</t>
  </si>
  <si>
    <t>零A390-2019年本专科生国家助学金</t>
  </si>
  <si>
    <t>219009</t>
  </si>
  <si>
    <t>零A390-2019年高校学生服兵役国家资助资金</t>
  </si>
  <si>
    <t>219018</t>
  </si>
  <si>
    <t>零A393-2019年本科生免学费和生活补助资金</t>
  </si>
  <si>
    <t>219031</t>
  </si>
  <si>
    <t>零A399-2019年基于易班平台的高校网络思政</t>
  </si>
  <si>
    <t>219042</t>
  </si>
  <si>
    <t>零A400高校大学生心理健康教育区域中心</t>
  </si>
  <si>
    <t>林媛</t>
  </si>
  <si>
    <t>219030</t>
  </si>
  <si>
    <t>零A401-2019年高校思政工作精品项目</t>
  </si>
  <si>
    <t>219044</t>
  </si>
  <si>
    <t>零A402-2019高校思政工作“三全育人”项目</t>
  </si>
  <si>
    <t>219325</t>
  </si>
  <si>
    <t>零A418 省2019年少数民族本科预科生经费</t>
  </si>
  <si>
    <t>219326</t>
  </si>
  <si>
    <t>零A420 省2019年退役士兵考入高校学费资助</t>
  </si>
  <si>
    <t>219327</t>
  </si>
  <si>
    <t>零A421 省2019年国家助学贷款中央奖补资金</t>
  </si>
  <si>
    <t>219328</t>
  </si>
  <si>
    <t>零A422 2019年高校生应征入伍服兵役国家资</t>
  </si>
  <si>
    <t>219329</t>
  </si>
  <si>
    <t>零A423 广东省2019年直招士官资助资金</t>
  </si>
  <si>
    <t>219330</t>
  </si>
  <si>
    <t>零A424 2019年中央支持地方高校改革（少数</t>
  </si>
  <si>
    <t>219331</t>
  </si>
  <si>
    <t>零A425 省2019年本专科生国家奖助学金清算</t>
  </si>
  <si>
    <t>学生工作处 汇总</t>
  </si>
  <si>
    <t>学校</t>
  </si>
  <si>
    <t>218415</t>
  </si>
  <si>
    <t>零A382-2018省教育厅所属学校离退休慰问金</t>
  </si>
  <si>
    <t>华南农业大学</t>
  </si>
  <si>
    <t>219001</t>
  </si>
  <si>
    <t>零A387-2019年房产物业管理及维护经费</t>
  </si>
  <si>
    <t>219003</t>
  </si>
  <si>
    <t>零A391-2019年生均经费统筹安排高水平大学</t>
  </si>
  <si>
    <t>219377</t>
  </si>
  <si>
    <t>零A450-2018年省直行政事业单离退休慰问金</t>
  </si>
  <si>
    <t>219194</t>
  </si>
  <si>
    <t>零F09-2019年省直公费医疗包干单位补助经费</t>
  </si>
  <si>
    <t>学校 汇总</t>
  </si>
  <si>
    <t>华南农业大学英国研究中心</t>
  </si>
  <si>
    <t>F19170</t>
  </si>
  <si>
    <t>零B409 中美贸易磨擦对广东大宗农产品</t>
  </si>
  <si>
    <t>王志威</t>
  </si>
  <si>
    <t>华南农业大学英国研究中心 汇总</t>
  </si>
  <si>
    <t>研究生处</t>
  </si>
  <si>
    <t>219010</t>
  </si>
  <si>
    <t>零A389-2019年研究生学业奖学金</t>
  </si>
  <si>
    <t>蔡秀娟</t>
  </si>
  <si>
    <t>219004</t>
  </si>
  <si>
    <t>零A390-2019年研究生（博士）国家奖学金</t>
  </si>
  <si>
    <t>219005</t>
  </si>
  <si>
    <t>零A390-2019年研究生国家助学金</t>
  </si>
  <si>
    <t>219019</t>
  </si>
  <si>
    <t>零A393-2019年研究生免学费和生活补助资金</t>
  </si>
  <si>
    <t>219365</t>
  </si>
  <si>
    <t>零A419-省2019年研究生国家奖助学金</t>
  </si>
  <si>
    <t>研究生处 汇总</t>
  </si>
  <si>
    <t>艺术设计学院</t>
  </si>
  <si>
    <t>219043</t>
  </si>
  <si>
    <t>零A414-2019教育发展专项（美育发展）</t>
  </si>
  <si>
    <t>郑颜文</t>
  </si>
  <si>
    <t>F19229</t>
  </si>
  <si>
    <t>零B397蚕桑产业技术体系岗位专家郝丽</t>
  </si>
  <si>
    <t>郝丽</t>
  </si>
  <si>
    <t>艺术设计学院 汇总</t>
  </si>
  <si>
    <t>园艺学院</t>
  </si>
  <si>
    <t>F18294</t>
  </si>
  <si>
    <t>零B356茶叶病虫害综合防控岗位专家曹藩荣</t>
  </si>
  <si>
    <t>曹藩荣</t>
  </si>
  <si>
    <t>F18293</t>
  </si>
  <si>
    <t>零B356茶叶育种岗位专家黄亚辉</t>
  </si>
  <si>
    <t>黄亚辉</t>
  </si>
  <si>
    <t>F18280</t>
  </si>
  <si>
    <t>零B356岭南水果遗传育种与改良岗位专家</t>
  </si>
  <si>
    <t>刘成明</t>
  </si>
  <si>
    <t>F18286</t>
  </si>
  <si>
    <t>零B356特色蔬菜设施与机械化岗位专家刘厚诚</t>
  </si>
  <si>
    <t>刘厚诚</t>
  </si>
  <si>
    <t>F18283</t>
  </si>
  <si>
    <t>零B356特色蔬菜遗传与育种岗位专家胡开林</t>
  </si>
  <si>
    <t>胡开林</t>
  </si>
  <si>
    <t>F18284</t>
  </si>
  <si>
    <t>零B356特色蔬菜遗传与育种岗位专家杨暹</t>
  </si>
  <si>
    <t>杨暹</t>
  </si>
  <si>
    <t>F18306</t>
  </si>
  <si>
    <t>零B356优希水果栽培与土肥岗位专家黄旭明</t>
  </si>
  <si>
    <t>黄旭明</t>
  </si>
  <si>
    <t>F18304</t>
  </si>
  <si>
    <t>零B356优希水果种质资源评价与特色品种选育</t>
  </si>
  <si>
    <t>何业华</t>
  </si>
  <si>
    <t>F18268</t>
  </si>
  <si>
    <t>零B363蔬菜育繁推一体化种业创新发展联盟</t>
  </si>
  <si>
    <t>F19206</t>
  </si>
  <si>
    <t>宋世威</t>
  </si>
  <si>
    <t>F19177</t>
  </si>
  <si>
    <t>零B404荔枝良种重大科研联合攻关</t>
  </si>
  <si>
    <t>胡桂兵</t>
  </si>
  <si>
    <t>F19231</t>
  </si>
  <si>
    <t>零B407龙眼产业技术体系岗位专家刘成明</t>
  </si>
  <si>
    <t>F19230</t>
  </si>
  <si>
    <t>零B407龙眼产业技术体系首席专家黄旭明</t>
  </si>
  <si>
    <t>F19259</t>
  </si>
  <si>
    <t>零B411农作物生长信息感知系统研究与示范</t>
  </si>
  <si>
    <t>F19171</t>
  </si>
  <si>
    <t>零B412 老挝古茶树资源原保护评价及利用</t>
  </si>
  <si>
    <t>刘少群</t>
  </si>
  <si>
    <t>F19254</t>
  </si>
  <si>
    <t>零B415叶菜产业技术体系岗位专家康云艳</t>
  </si>
  <si>
    <t>康云艳</t>
  </si>
  <si>
    <t>F19253</t>
  </si>
  <si>
    <t>零B415叶菜产业技术体系首席专家杨暹</t>
  </si>
  <si>
    <t>F19245</t>
  </si>
  <si>
    <t>F19181</t>
  </si>
  <si>
    <t>零B423现代蔬菜种业成果卵化示范园建设</t>
  </si>
  <si>
    <t>F19175</t>
  </si>
  <si>
    <t>零B424火龙果良种重大科研联合攻关</t>
  </si>
  <si>
    <t>秦永华</t>
  </si>
  <si>
    <t>F19178</t>
  </si>
  <si>
    <t>零B425菠萝良种重大科研联合攻关</t>
  </si>
  <si>
    <t>517002</t>
  </si>
  <si>
    <t>零G22-农业部华南地区园艺作物生物学与种质</t>
  </si>
  <si>
    <t>林顺权</t>
  </si>
  <si>
    <t>园艺学院 汇总</t>
  </si>
  <si>
    <t>植物航天育种教育部工程中心</t>
  </si>
  <si>
    <t>F18269</t>
  </si>
  <si>
    <t>零B363华南农业大学南科研育种基地建设</t>
  </si>
  <si>
    <t>黄明</t>
  </si>
  <si>
    <t>植物航天育种教育部工程中心 汇总</t>
  </si>
  <si>
    <t>重点实验室建设办</t>
  </si>
  <si>
    <t>F18315</t>
  </si>
  <si>
    <t>零B364华南农业大学农业部重点实验室</t>
  </si>
  <si>
    <t>袁文才</t>
  </si>
  <si>
    <t>重点实验室建设办 汇总</t>
  </si>
  <si>
    <t>资源环境学院</t>
  </si>
  <si>
    <t>E19024</t>
  </si>
  <si>
    <t>零A411高效悬浮液体肥料关键技术研究与应用</t>
  </si>
  <si>
    <t>张承林</t>
  </si>
  <si>
    <t>F17207</t>
  </si>
  <si>
    <t>零B282模块化发酵柜中猪烘干式</t>
  </si>
  <si>
    <t>王德汉</t>
  </si>
  <si>
    <t>F18275</t>
  </si>
  <si>
    <t>零B356水稻产地环境与规划岗位专家章家恩</t>
  </si>
  <si>
    <t>章家恩</t>
  </si>
  <si>
    <t>F18263</t>
  </si>
  <si>
    <t>零B362老挝菜农情监测系统构建与推广</t>
  </si>
  <si>
    <t>王长委</t>
  </si>
  <si>
    <t>F18337</t>
  </si>
  <si>
    <t>零B371 2018年耕地保护与质量提升项目补助</t>
  </si>
  <si>
    <t>李永涛</t>
  </si>
  <si>
    <t>F19214</t>
  </si>
  <si>
    <t>零B398污染治理共性关键技术研发首席专家</t>
  </si>
  <si>
    <t>F19215</t>
  </si>
  <si>
    <t>零B398污染治理共性关键技术研发专题专家</t>
  </si>
  <si>
    <t>崔理华</t>
  </si>
  <si>
    <t>F19217</t>
  </si>
  <si>
    <t>张玉龙</t>
  </si>
  <si>
    <t>F19218</t>
  </si>
  <si>
    <t>胡月明</t>
  </si>
  <si>
    <t>F19216</t>
  </si>
  <si>
    <t>蔡燕飞</t>
  </si>
  <si>
    <t>F19199</t>
  </si>
  <si>
    <t>秦钟</t>
  </si>
  <si>
    <t>F19241</t>
  </si>
  <si>
    <t>何余容</t>
  </si>
  <si>
    <t>资源环境学院 汇总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</si>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</sst>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9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3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color rgb="FF0070C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7" fontId="6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" fontId="6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0" borderId="0">
      <alignment vertical="top"/>
      <protection/>
    </xf>
  </cellStyleXfs>
  <cellXfs count="4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9" fontId="0" fillId="0" borderId="0" xfId="25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9" fontId="4" fillId="0" borderId="13" xfId="25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top" wrapText="1"/>
    </xf>
    <xf numFmtId="4" fontId="6" fillId="0" borderId="14" xfId="22" applyFont="1" applyFill="1" applyBorder="1" applyAlignment="1">
      <alignment horizontal="right" vertical="center"/>
    </xf>
    <xf numFmtId="10" fontId="50" fillId="0" borderId="14" xfId="25" applyNumberFormat="1" applyFont="1" applyFill="1" applyBorder="1" applyAlignment="1">
      <alignment vertical="center"/>
    </xf>
    <xf numFmtId="0" fontId="48" fillId="0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0" fontId="45" fillId="0" borderId="14" xfId="25" applyNumberFormat="1" applyFont="1" applyBorder="1" applyAlignment="1">
      <alignment horizontal="center" vertical="center" wrapText="1"/>
    </xf>
    <xf numFmtId="10" fontId="51" fillId="0" borderId="14" xfId="25" applyNumberFormat="1" applyFont="1" applyFill="1" applyBorder="1" applyAlignment="1">
      <alignment horizontal="center" vertical="center"/>
    </xf>
    <xf numFmtId="0" fontId="6" fillId="0" borderId="14" xfId="22" applyNumberFormat="1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4" fontId="6" fillId="0" borderId="14" xfId="22" applyFont="1" applyFill="1" applyBorder="1" applyAlignment="1">
      <alignment horizontal="right" vertical="center" wrapText="1"/>
    </xf>
    <xf numFmtId="0" fontId="48" fillId="0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top" wrapText="1"/>
    </xf>
    <xf numFmtId="4" fontId="6" fillId="0" borderId="15" xfId="22" applyFont="1" applyFill="1" applyBorder="1" applyAlignment="1">
      <alignment horizontal="right" vertical="center"/>
    </xf>
    <xf numFmtId="0" fontId="48" fillId="0" borderId="16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top" wrapText="1"/>
    </xf>
    <xf numFmtId="4" fontId="6" fillId="0" borderId="16" xfId="22" applyFont="1" applyFill="1" applyBorder="1" applyAlignment="1">
      <alignment horizontal="righ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8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0"/>
  <sheetViews>
    <sheetView tabSelected="1" workbookViewId="0" topLeftCell="A1">
      <selection activeCell="L18" sqref="L18"/>
    </sheetView>
  </sheetViews>
  <sheetFormatPr defaultColWidth="12" defaultRowHeight="11.25" outlineLevelRow="2"/>
  <cols>
    <col min="1" max="1" width="35.83203125" style="0" customWidth="1"/>
    <col min="2" max="2" width="12" style="1" customWidth="1"/>
    <col min="3" max="3" width="58.33203125" style="0" customWidth="1"/>
    <col min="4" max="4" width="14" style="0" bestFit="1" customWidth="1"/>
    <col min="5" max="5" width="22" style="4" bestFit="1" customWidth="1"/>
    <col min="6" max="6" width="22.5" style="4" customWidth="1"/>
    <col min="7" max="7" width="21.33203125" style="4" customWidth="1"/>
    <col min="8" max="8" width="18.83203125" style="5" bestFit="1" customWidth="1"/>
    <col min="9" max="9" width="14.66015625" style="0" customWidth="1"/>
  </cols>
  <sheetData>
    <row r="1" spans="1:10" ht="54" customHeight="1">
      <c r="A1" s="6" t="s">
        <v>0</v>
      </c>
      <c r="B1" s="7"/>
      <c r="C1" s="7"/>
      <c r="D1" s="7"/>
      <c r="E1" s="8"/>
      <c r="F1" s="8"/>
      <c r="G1" s="8"/>
      <c r="H1" s="7"/>
      <c r="I1" s="1"/>
      <c r="J1" s="1"/>
    </row>
    <row r="2" spans="1:10" s="1" customFormat="1" ht="28.5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4" t="s">
        <v>8</v>
      </c>
      <c r="I2" s="21" t="s">
        <v>9</v>
      </c>
      <c r="J2" s="22" t="s">
        <v>10</v>
      </c>
    </row>
    <row r="3" spans="1:10" s="2" customFormat="1" ht="18" customHeight="1" outlineLevel="2">
      <c r="A3" s="15" t="s">
        <v>11</v>
      </c>
      <c r="B3" s="15" t="s">
        <v>12</v>
      </c>
      <c r="C3" s="16" t="s">
        <v>13</v>
      </c>
      <c r="D3" s="17" t="s">
        <v>14</v>
      </c>
      <c r="E3" s="18">
        <v>300000</v>
      </c>
      <c r="F3" s="18">
        <v>300000</v>
      </c>
      <c r="G3" s="18">
        <v>0</v>
      </c>
      <c r="H3" s="19">
        <f>F3/E3</f>
        <v>1</v>
      </c>
      <c r="I3" s="19">
        <v>0.5</v>
      </c>
      <c r="J3" s="23">
        <f>H3-I3</f>
        <v>0.5</v>
      </c>
    </row>
    <row r="4" spans="1:10" s="2" customFormat="1" ht="18" customHeight="1" outlineLevel="2">
      <c r="A4" s="15" t="s">
        <v>11</v>
      </c>
      <c r="B4" s="15" t="s">
        <v>15</v>
      </c>
      <c r="C4" s="16" t="s">
        <v>16</v>
      </c>
      <c r="D4" s="17" t="s">
        <v>17</v>
      </c>
      <c r="E4" s="18">
        <v>130000</v>
      </c>
      <c r="F4" s="18">
        <v>6500</v>
      </c>
      <c r="G4" s="18">
        <v>123500</v>
      </c>
      <c r="H4" s="19">
        <f aca="true" t="shared" si="0" ref="H4:H67">F4/E4</f>
        <v>0.05</v>
      </c>
      <c r="I4" s="19">
        <v>0.5</v>
      </c>
      <c r="J4" s="23">
        <f>H4-I4</f>
        <v>-0.45</v>
      </c>
    </row>
    <row r="5" spans="1:10" s="3" customFormat="1" ht="18" customHeight="1" outlineLevel="1">
      <c r="A5" s="20" t="s">
        <v>18</v>
      </c>
      <c r="B5" s="15"/>
      <c r="C5" s="16"/>
      <c r="D5" s="17"/>
      <c r="E5" s="18">
        <f>SUBTOTAL(9,E3:E4)</f>
        <v>430000</v>
      </c>
      <c r="F5" s="18">
        <f>SUBTOTAL(9,F3:F4)</f>
        <v>306500</v>
      </c>
      <c r="G5" s="18">
        <f>SUBTOTAL(9,G3:G4)</f>
        <v>123500</v>
      </c>
      <c r="H5" s="19">
        <f t="shared" si="0"/>
        <v>0.7127906976744186</v>
      </c>
      <c r="I5" s="19">
        <v>0.5</v>
      </c>
      <c r="J5" s="23">
        <f aca="true" t="shared" si="1" ref="J5:J68">H5-I5</f>
        <v>0.2127906976744186</v>
      </c>
    </row>
    <row r="6" spans="1:10" s="2" customFormat="1" ht="18" customHeight="1" outlineLevel="2">
      <c r="A6" s="15" t="s">
        <v>19</v>
      </c>
      <c r="B6" s="15" t="s">
        <v>20</v>
      </c>
      <c r="C6" s="16" t="s">
        <v>21</v>
      </c>
      <c r="D6" s="17" t="s">
        <v>22</v>
      </c>
      <c r="E6" s="18">
        <v>204464.39</v>
      </c>
      <c r="F6" s="18">
        <v>3941.2</v>
      </c>
      <c r="G6" s="18">
        <v>218523.19</v>
      </c>
      <c r="H6" s="19">
        <f t="shared" si="0"/>
        <v>0.019275728159803277</v>
      </c>
      <c r="I6" s="19">
        <v>0.5</v>
      </c>
      <c r="J6" s="23">
        <f t="shared" si="1"/>
        <v>-0.4807242718401967</v>
      </c>
    </row>
    <row r="7" spans="1:10" s="2" customFormat="1" ht="18" customHeight="1" outlineLevel="2">
      <c r="A7" s="15" t="s">
        <v>19</v>
      </c>
      <c r="B7" s="15" t="s">
        <v>23</v>
      </c>
      <c r="C7" s="16" t="s">
        <v>24</v>
      </c>
      <c r="D7" s="17" t="s">
        <v>22</v>
      </c>
      <c r="E7" s="18">
        <v>3200000</v>
      </c>
      <c r="F7" s="18">
        <v>65953.62</v>
      </c>
      <c r="G7" s="18">
        <v>3104896.38</v>
      </c>
      <c r="H7" s="19">
        <f t="shared" si="0"/>
        <v>0.020610506249999997</v>
      </c>
      <c r="I7" s="19">
        <v>0.5</v>
      </c>
      <c r="J7" s="23">
        <f t="shared" si="1"/>
        <v>-0.47938949375</v>
      </c>
    </row>
    <row r="8" spans="1:10" s="2" customFormat="1" ht="18" customHeight="1" outlineLevel="1">
      <c r="A8" s="20" t="s">
        <v>25</v>
      </c>
      <c r="B8" s="15"/>
      <c r="C8" s="16"/>
      <c r="D8" s="17"/>
      <c r="E8" s="18">
        <f>SUBTOTAL(9,E6:E7)</f>
        <v>3404464.39</v>
      </c>
      <c r="F8" s="18">
        <f>SUBTOTAL(9,F6:F7)</f>
        <v>69894.81999999999</v>
      </c>
      <c r="G8" s="18">
        <f>SUBTOTAL(9,G6:G7)</f>
        <v>3323419.57</v>
      </c>
      <c r="H8" s="19">
        <f t="shared" si="0"/>
        <v>0.020530342512996586</v>
      </c>
      <c r="I8" s="19">
        <v>0.5</v>
      </c>
      <c r="J8" s="23">
        <f t="shared" si="1"/>
        <v>-0.47946965748700343</v>
      </c>
    </row>
    <row r="9" spans="1:10" s="2" customFormat="1" ht="18" customHeight="1" outlineLevel="1">
      <c r="A9" s="15" t="s">
        <v>26</v>
      </c>
      <c r="B9" s="15" t="s">
        <v>27</v>
      </c>
      <c r="C9" s="16" t="s">
        <v>28</v>
      </c>
      <c r="D9" s="17" t="s">
        <v>29</v>
      </c>
      <c r="E9" s="18">
        <v>95121.41</v>
      </c>
      <c r="F9" s="18">
        <v>41338</v>
      </c>
      <c r="G9" s="18">
        <v>57383.41</v>
      </c>
      <c r="H9" s="19">
        <f t="shared" si="0"/>
        <v>0.43458144701597673</v>
      </c>
      <c r="I9" s="19">
        <v>0.5</v>
      </c>
      <c r="J9" s="23">
        <f t="shared" si="1"/>
        <v>-0.06541855298402327</v>
      </c>
    </row>
    <row r="10" spans="1:10" s="2" customFormat="1" ht="18.75" customHeight="1" outlineLevel="2">
      <c r="A10" s="15" t="s">
        <v>26</v>
      </c>
      <c r="B10" s="15" t="s">
        <v>30</v>
      </c>
      <c r="C10" s="16" t="s">
        <v>31</v>
      </c>
      <c r="D10" s="17" t="s">
        <v>32</v>
      </c>
      <c r="E10" s="18">
        <v>119406.22</v>
      </c>
      <c r="F10" s="18">
        <v>116606.13</v>
      </c>
      <c r="G10" s="18">
        <v>7800.09</v>
      </c>
      <c r="H10" s="19">
        <f t="shared" si="0"/>
        <v>0.9765498815723336</v>
      </c>
      <c r="I10" s="19">
        <v>0.5</v>
      </c>
      <c r="J10" s="23">
        <f t="shared" si="1"/>
        <v>0.4765498815723336</v>
      </c>
    </row>
    <row r="11" spans="1:10" s="2" customFormat="1" ht="18" customHeight="1" outlineLevel="2">
      <c r="A11" s="15" t="s">
        <v>26</v>
      </c>
      <c r="B11" s="15" t="s">
        <v>33</v>
      </c>
      <c r="C11" s="16" t="s">
        <v>34</v>
      </c>
      <c r="D11" s="17" t="s">
        <v>35</v>
      </c>
      <c r="E11" s="18">
        <v>140000</v>
      </c>
      <c r="F11" s="18">
        <v>7000</v>
      </c>
      <c r="G11" s="18">
        <v>133000</v>
      </c>
      <c r="H11" s="19">
        <f t="shared" si="0"/>
        <v>0.05</v>
      </c>
      <c r="I11" s="19">
        <v>0.5</v>
      </c>
      <c r="J11" s="23">
        <f t="shared" si="1"/>
        <v>-0.45</v>
      </c>
    </row>
    <row r="12" spans="1:10" s="2" customFormat="1" ht="18" customHeight="1" outlineLevel="1">
      <c r="A12" s="20" t="s">
        <v>36</v>
      </c>
      <c r="B12" s="15"/>
      <c r="C12" s="16"/>
      <c r="D12" s="17"/>
      <c r="E12" s="18">
        <f>SUBTOTAL(9,E9:E11)</f>
        <v>354527.63</v>
      </c>
      <c r="F12" s="18">
        <f>SUBTOTAL(9,F9:F11)</f>
        <v>164944.13</v>
      </c>
      <c r="G12" s="18">
        <f>SUBTOTAL(9,G9:G11)</f>
        <v>198183.5</v>
      </c>
      <c r="H12" s="19">
        <f t="shared" si="0"/>
        <v>0.46525042350013734</v>
      </c>
      <c r="I12" s="19">
        <v>0.5</v>
      </c>
      <c r="J12" s="23">
        <f t="shared" si="1"/>
        <v>-0.034749576499862656</v>
      </c>
    </row>
    <row r="13" spans="1:10" s="2" customFormat="1" ht="18" customHeight="1" outlineLevel="1">
      <c r="A13" s="15" t="s">
        <v>37</v>
      </c>
      <c r="B13" s="15" t="s">
        <v>38</v>
      </c>
      <c r="C13" s="16" t="s">
        <v>39</v>
      </c>
      <c r="D13" s="17" t="s">
        <v>40</v>
      </c>
      <c r="E13" s="18">
        <v>300000</v>
      </c>
      <c r="F13" s="18">
        <v>300000</v>
      </c>
      <c r="G13" s="18">
        <v>0</v>
      </c>
      <c r="H13" s="19">
        <f t="shared" si="0"/>
        <v>1</v>
      </c>
      <c r="I13" s="19">
        <v>0.5</v>
      </c>
      <c r="J13" s="23">
        <f t="shared" si="1"/>
        <v>0.5</v>
      </c>
    </row>
    <row r="14" spans="1:10" s="2" customFormat="1" ht="18" customHeight="1" outlineLevel="1">
      <c r="A14" s="15" t="s">
        <v>37</v>
      </c>
      <c r="B14" s="15" t="s">
        <v>41</v>
      </c>
      <c r="C14" s="16" t="s">
        <v>42</v>
      </c>
      <c r="D14" s="17" t="s">
        <v>43</v>
      </c>
      <c r="E14" s="18">
        <v>500000</v>
      </c>
      <c r="F14" s="18">
        <v>500000</v>
      </c>
      <c r="G14" s="18">
        <v>0</v>
      </c>
      <c r="H14" s="19">
        <f t="shared" si="0"/>
        <v>1</v>
      </c>
      <c r="I14" s="19">
        <v>0.5</v>
      </c>
      <c r="J14" s="23">
        <f t="shared" si="1"/>
        <v>0.5</v>
      </c>
    </row>
    <row r="15" spans="1:10" s="2" customFormat="1" ht="18" customHeight="1" outlineLevel="1">
      <c r="A15" s="15" t="s">
        <v>37</v>
      </c>
      <c r="B15" s="15" t="s">
        <v>44</v>
      </c>
      <c r="C15" s="16" t="s">
        <v>45</v>
      </c>
      <c r="D15" s="17" t="s">
        <v>46</v>
      </c>
      <c r="E15" s="18">
        <v>47517.1</v>
      </c>
      <c r="F15" s="18">
        <v>8456</v>
      </c>
      <c r="G15" s="18">
        <v>39061.1</v>
      </c>
      <c r="H15" s="19">
        <f t="shared" si="0"/>
        <v>0.17795698811585725</v>
      </c>
      <c r="I15" s="19">
        <v>0.5</v>
      </c>
      <c r="J15" s="23">
        <f t="shared" si="1"/>
        <v>-0.32204301188414275</v>
      </c>
    </row>
    <row r="16" spans="1:10" s="2" customFormat="1" ht="18" customHeight="1" outlineLevel="1">
      <c r="A16" s="15" t="s">
        <v>37</v>
      </c>
      <c r="B16" s="15" t="s">
        <v>47</v>
      </c>
      <c r="C16" s="16" t="s">
        <v>48</v>
      </c>
      <c r="D16" s="17" t="s">
        <v>49</v>
      </c>
      <c r="E16" s="18">
        <v>12483.16</v>
      </c>
      <c r="F16" s="18">
        <v>12483.16</v>
      </c>
      <c r="G16" s="18">
        <v>0</v>
      </c>
      <c r="H16" s="19">
        <f t="shared" si="0"/>
        <v>1</v>
      </c>
      <c r="I16" s="19">
        <v>0.5</v>
      </c>
      <c r="J16" s="23">
        <f t="shared" si="1"/>
        <v>0.5</v>
      </c>
    </row>
    <row r="17" spans="1:10" s="2" customFormat="1" ht="18" customHeight="1" outlineLevel="1">
      <c r="A17" s="15" t="s">
        <v>37</v>
      </c>
      <c r="B17" s="15" t="s">
        <v>50</v>
      </c>
      <c r="C17" s="16" t="s">
        <v>51</v>
      </c>
      <c r="D17" s="17" t="s">
        <v>52</v>
      </c>
      <c r="E17" s="18">
        <v>217392</v>
      </c>
      <c r="F17" s="18">
        <v>66158.64</v>
      </c>
      <c r="G17" s="18">
        <v>162349.36</v>
      </c>
      <c r="H17" s="19">
        <f t="shared" si="0"/>
        <v>0.3043287701479355</v>
      </c>
      <c r="I17" s="19">
        <v>0.5</v>
      </c>
      <c r="J17" s="23">
        <f t="shared" si="1"/>
        <v>-0.19567122985206448</v>
      </c>
    </row>
    <row r="18" spans="1:10" s="2" customFormat="1" ht="18" customHeight="1" outlineLevel="1">
      <c r="A18" s="15" t="s">
        <v>37</v>
      </c>
      <c r="B18" s="15" t="s">
        <v>53</v>
      </c>
      <c r="C18" s="16" t="s">
        <v>54</v>
      </c>
      <c r="D18" s="17" t="s">
        <v>55</v>
      </c>
      <c r="E18" s="18">
        <v>146456.9</v>
      </c>
      <c r="F18" s="18">
        <v>55623.44</v>
      </c>
      <c r="G18" s="18">
        <v>108282.06</v>
      </c>
      <c r="H18" s="19">
        <f t="shared" si="0"/>
        <v>0.3797939188935448</v>
      </c>
      <c r="I18" s="19">
        <v>0.5</v>
      </c>
      <c r="J18" s="23">
        <f t="shared" si="1"/>
        <v>-0.1202060811064552</v>
      </c>
    </row>
    <row r="19" spans="1:10" s="2" customFormat="1" ht="18" customHeight="1" outlineLevel="1">
      <c r="A19" s="15" t="s">
        <v>37</v>
      </c>
      <c r="B19" s="15" t="s">
        <v>56</v>
      </c>
      <c r="C19" s="16" t="s">
        <v>57</v>
      </c>
      <c r="D19" s="17" t="s">
        <v>58</v>
      </c>
      <c r="E19" s="18">
        <v>241631.6</v>
      </c>
      <c r="F19" s="18">
        <v>125347.25</v>
      </c>
      <c r="G19" s="18">
        <v>116284.35</v>
      </c>
      <c r="H19" s="19">
        <f t="shared" si="0"/>
        <v>0.5187535487908038</v>
      </c>
      <c r="I19" s="19">
        <v>0.5</v>
      </c>
      <c r="J19" s="23">
        <f t="shared" si="1"/>
        <v>0.01875354879080382</v>
      </c>
    </row>
    <row r="20" spans="1:10" s="2" customFormat="1" ht="18" customHeight="1" outlineLevel="1">
      <c r="A20" s="15" t="s">
        <v>37</v>
      </c>
      <c r="B20" s="15" t="s">
        <v>59</v>
      </c>
      <c r="C20" s="16" t="s">
        <v>60</v>
      </c>
      <c r="D20" s="17" t="s">
        <v>61</v>
      </c>
      <c r="E20" s="18">
        <v>7594.35</v>
      </c>
      <c r="F20" s="18">
        <v>7594.35</v>
      </c>
      <c r="G20" s="18">
        <v>0</v>
      </c>
      <c r="H20" s="19">
        <f t="shared" si="0"/>
        <v>1</v>
      </c>
      <c r="I20" s="19">
        <v>0.5</v>
      </c>
      <c r="J20" s="23">
        <f t="shared" si="1"/>
        <v>0.5</v>
      </c>
    </row>
    <row r="21" spans="1:10" s="2" customFormat="1" ht="18" customHeight="1" outlineLevel="1">
      <c r="A21" s="15" t="s">
        <v>37</v>
      </c>
      <c r="B21" s="15" t="s">
        <v>62</v>
      </c>
      <c r="C21" s="16" t="s">
        <v>63</v>
      </c>
      <c r="D21" s="17" t="s">
        <v>64</v>
      </c>
      <c r="E21" s="18">
        <v>99413.54</v>
      </c>
      <c r="F21" s="18">
        <v>66361.83</v>
      </c>
      <c r="G21" s="18">
        <v>53051.71</v>
      </c>
      <c r="H21" s="19">
        <f t="shared" si="0"/>
        <v>0.6675331147044961</v>
      </c>
      <c r="I21" s="19">
        <v>0.5</v>
      </c>
      <c r="J21" s="23">
        <f t="shared" si="1"/>
        <v>0.16753311470449606</v>
      </c>
    </row>
    <row r="22" spans="1:10" s="2" customFormat="1" ht="18" customHeight="1" outlineLevel="1">
      <c r="A22" s="15" t="s">
        <v>37</v>
      </c>
      <c r="B22" s="15" t="s">
        <v>65</v>
      </c>
      <c r="C22" s="16" t="s">
        <v>66</v>
      </c>
      <c r="D22" s="17" t="s">
        <v>40</v>
      </c>
      <c r="E22" s="18">
        <v>194063.28</v>
      </c>
      <c r="F22" s="18">
        <v>115883.22</v>
      </c>
      <c r="G22" s="18">
        <v>78180.06</v>
      </c>
      <c r="H22" s="19">
        <f t="shared" si="0"/>
        <v>0.597141406658694</v>
      </c>
      <c r="I22" s="19">
        <v>0.5</v>
      </c>
      <c r="J22" s="23">
        <f t="shared" si="1"/>
        <v>0.09714140665869397</v>
      </c>
    </row>
    <row r="23" spans="1:10" s="2" customFormat="1" ht="18" customHeight="1" outlineLevel="1">
      <c r="A23" s="15" t="s">
        <v>37</v>
      </c>
      <c r="B23" s="15" t="s">
        <v>67</v>
      </c>
      <c r="C23" s="16" t="s">
        <v>68</v>
      </c>
      <c r="D23" s="17" t="s">
        <v>69</v>
      </c>
      <c r="E23" s="18">
        <v>154810.2</v>
      </c>
      <c r="F23" s="18">
        <v>27470</v>
      </c>
      <c r="G23" s="18">
        <v>127340.2</v>
      </c>
      <c r="H23" s="19">
        <f t="shared" si="0"/>
        <v>0.17744308837531375</v>
      </c>
      <c r="I23" s="19">
        <v>0.5</v>
      </c>
      <c r="J23" s="23">
        <f t="shared" si="1"/>
        <v>-0.32255691162468625</v>
      </c>
    </row>
    <row r="24" spans="1:10" s="2" customFormat="1" ht="18" customHeight="1" outlineLevel="1">
      <c r="A24" s="15" t="s">
        <v>37</v>
      </c>
      <c r="B24" s="15" t="s">
        <v>70</v>
      </c>
      <c r="C24" s="16" t="s">
        <v>71</v>
      </c>
      <c r="D24" s="17" t="s">
        <v>72</v>
      </c>
      <c r="E24" s="18">
        <v>143291.4</v>
      </c>
      <c r="F24" s="18">
        <v>38939.14</v>
      </c>
      <c r="G24" s="18">
        <v>104352.26</v>
      </c>
      <c r="H24" s="19">
        <f t="shared" si="0"/>
        <v>0.2717479206707451</v>
      </c>
      <c r="I24" s="19">
        <v>0.5</v>
      </c>
      <c r="J24" s="23">
        <f t="shared" si="1"/>
        <v>-0.2282520793292549</v>
      </c>
    </row>
    <row r="25" spans="1:10" s="2" customFormat="1" ht="18" customHeight="1" outlineLevel="1">
      <c r="A25" s="15" t="s">
        <v>37</v>
      </c>
      <c r="B25" s="15" t="s">
        <v>73</v>
      </c>
      <c r="C25" s="16" t="s">
        <v>74</v>
      </c>
      <c r="D25" s="17" t="s">
        <v>75</v>
      </c>
      <c r="E25" s="18">
        <v>111160.26</v>
      </c>
      <c r="F25" s="18">
        <v>51529</v>
      </c>
      <c r="G25" s="18">
        <v>58351.26</v>
      </c>
      <c r="H25" s="19">
        <f t="shared" si="0"/>
        <v>0.46355595066078475</v>
      </c>
      <c r="I25" s="19">
        <v>0.5</v>
      </c>
      <c r="J25" s="23">
        <f t="shared" si="1"/>
        <v>-0.036444049339215245</v>
      </c>
    </row>
    <row r="26" spans="1:10" s="2" customFormat="1" ht="18" customHeight="1" outlineLevel="1">
      <c r="A26" s="15" t="s">
        <v>37</v>
      </c>
      <c r="B26" s="15" t="s">
        <v>76</v>
      </c>
      <c r="C26" s="16" t="s">
        <v>77</v>
      </c>
      <c r="D26" s="17" t="s">
        <v>49</v>
      </c>
      <c r="E26" s="18">
        <v>119971.28</v>
      </c>
      <c r="F26" s="18">
        <v>12954.42</v>
      </c>
      <c r="G26" s="18">
        <v>107016.86</v>
      </c>
      <c r="H26" s="19">
        <f t="shared" si="0"/>
        <v>0.10797934305610477</v>
      </c>
      <c r="I26" s="19">
        <v>0.5</v>
      </c>
      <c r="J26" s="23">
        <f t="shared" si="1"/>
        <v>-0.3920206569438952</v>
      </c>
    </row>
    <row r="27" spans="1:10" s="2" customFormat="1" ht="18" customHeight="1" outlineLevel="1">
      <c r="A27" s="15" t="s">
        <v>37</v>
      </c>
      <c r="B27" s="15" t="s">
        <v>78</v>
      </c>
      <c r="C27" s="16" t="s">
        <v>79</v>
      </c>
      <c r="D27" s="17" t="s">
        <v>46</v>
      </c>
      <c r="E27" s="18">
        <v>475000</v>
      </c>
      <c r="F27" s="18">
        <v>0</v>
      </c>
      <c r="G27" s="18">
        <v>475000</v>
      </c>
      <c r="H27" s="19">
        <f t="shared" si="0"/>
        <v>0</v>
      </c>
      <c r="I27" s="19">
        <v>0.5</v>
      </c>
      <c r="J27" s="23">
        <f t="shared" si="1"/>
        <v>-0.5</v>
      </c>
    </row>
    <row r="28" spans="1:10" s="2" customFormat="1" ht="18" customHeight="1" outlineLevel="1">
      <c r="A28" s="15" t="s">
        <v>37</v>
      </c>
      <c r="B28" s="15" t="s">
        <v>80</v>
      </c>
      <c r="C28" s="16" t="s">
        <v>81</v>
      </c>
      <c r="D28" s="17" t="s">
        <v>82</v>
      </c>
      <c r="E28" s="18">
        <v>684482.81</v>
      </c>
      <c r="F28" s="18">
        <v>26022.5</v>
      </c>
      <c r="G28" s="18">
        <v>658460.31</v>
      </c>
      <c r="H28" s="19">
        <f t="shared" si="0"/>
        <v>0.038017755332672265</v>
      </c>
      <c r="I28" s="19">
        <v>0.5</v>
      </c>
      <c r="J28" s="23">
        <f t="shared" si="1"/>
        <v>-0.46198224466732773</v>
      </c>
    </row>
    <row r="29" spans="1:10" s="2" customFormat="1" ht="18" customHeight="1" outlineLevel="1">
      <c r="A29" s="15" t="s">
        <v>37</v>
      </c>
      <c r="B29" s="15" t="s">
        <v>83</v>
      </c>
      <c r="C29" s="16" t="s">
        <v>84</v>
      </c>
      <c r="D29" s="17" t="s">
        <v>49</v>
      </c>
      <c r="E29" s="18">
        <v>367259.79</v>
      </c>
      <c r="F29" s="18">
        <v>83545</v>
      </c>
      <c r="G29" s="18">
        <v>284712.79</v>
      </c>
      <c r="H29" s="19">
        <f t="shared" si="0"/>
        <v>0.22748202301155812</v>
      </c>
      <c r="I29" s="19">
        <v>0.5</v>
      </c>
      <c r="J29" s="23">
        <f t="shared" si="1"/>
        <v>-0.2725179769884419</v>
      </c>
    </row>
    <row r="30" spans="1:10" s="2" customFormat="1" ht="18" customHeight="1" outlineLevel="1">
      <c r="A30" s="15" t="s">
        <v>37</v>
      </c>
      <c r="B30" s="15" t="s">
        <v>85</v>
      </c>
      <c r="C30" s="16" t="s">
        <v>86</v>
      </c>
      <c r="D30" s="17" t="s">
        <v>87</v>
      </c>
      <c r="E30" s="18">
        <v>243212.8</v>
      </c>
      <c r="F30" s="18">
        <v>26225.9</v>
      </c>
      <c r="G30" s="18">
        <v>216986.9</v>
      </c>
      <c r="H30" s="19">
        <f t="shared" si="0"/>
        <v>0.10783108454818169</v>
      </c>
      <c r="I30" s="19">
        <v>0.5</v>
      </c>
      <c r="J30" s="23">
        <f t="shared" si="1"/>
        <v>-0.3921689154518183</v>
      </c>
    </row>
    <row r="31" spans="1:10" s="2" customFormat="1" ht="18" customHeight="1" outlineLevel="1">
      <c r="A31" s="15" t="s">
        <v>37</v>
      </c>
      <c r="B31" s="15" t="s">
        <v>88</v>
      </c>
      <c r="C31" s="16" t="s">
        <v>89</v>
      </c>
      <c r="D31" s="17" t="s">
        <v>90</v>
      </c>
      <c r="E31" s="18">
        <v>90000</v>
      </c>
      <c r="F31" s="18">
        <v>4500</v>
      </c>
      <c r="G31" s="18">
        <v>85500</v>
      </c>
      <c r="H31" s="19">
        <f t="shared" si="0"/>
        <v>0.05</v>
      </c>
      <c r="I31" s="19">
        <v>0.5</v>
      </c>
      <c r="J31" s="23">
        <f t="shared" si="1"/>
        <v>-0.45</v>
      </c>
    </row>
    <row r="32" spans="1:10" s="2" customFormat="1" ht="18" customHeight="1" outlineLevel="1">
      <c r="A32" s="15" t="s">
        <v>37</v>
      </c>
      <c r="B32" s="15" t="s">
        <v>91</v>
      </c>
      <c r="C32" s="16" t="s">
        <v>92</v>
      </c>
      <c r="D32" s="17" t="s">
        <v>55</v>
      </c>
      <c r="E32" s="18">
        <v>90000</v>
      </c>
      <c r="F32" s="18">
        <v>4500</v>
      </c>
      <c r="G32" s="18">
        <v>85500</v>
      </c>
      <c r="H32" s="19">
        <f t="shared" si="0"/>
        <v>0.05</v>
      </c>
      <c r="I32" s="19">
        <v>0.5</v>
      </c>
      <c r="J32" s="23">
        <f t="shared" si="1"/>
        <v>-0.45</v>
      </c>
    </row>
    <row r="33" spans="1:10" s="2" customFormat="1" ht="18" customHeight="1" outlineLevel="1">
      <c r="A33" s="15" t="s">
        <v>37</v>
      </c>
      <c r="B33" s="15" t="s">
        <v>93</v>
      </c>
      <c r="C33" s="16" t="s">
        <v>94</v>
      </c>
      <c r="D33" s="17" t="s">
        <v>52</v>
      </c>
      <c r="E33" s="18">
        <v>830000</v>
      </c>
      <c r="F33" s="18">
        <v>6000</v>
      </c>
      <c r="G33" s="18">
        <v>824000</v>
      </c>
      <c r="H33" s="19">
        <f t="shared" si="0"/>
        <v>0.007228915662650603</v>
      </c>
      <c r="I33" s="19">
        <v>0.5</v>
      </c>
      <c r="J33" s="23">
        <f t="shared" si="1"/>
        <v>-0.4927710843373494</v>
      </c>
    </row>
    <row r="34" spans="1:10" s="2" customFormat="1" ht="18" customHeight="1" outlineLevel="2">
      <c r="A34" s="15" t="s">
        <v>37</v>
      </c>
      <c r="B34" s="15" t="s">
        <v>95</v>
      </c>
      <c r="C34" s="16" t="s">
        <v>96</v>
      </c>
      <c r="D34" s="17" t="s">
        <v>97</v>
      </c>
      <c r="E34" s="18">
        <v>85000</v>
      </c>
      <c r="F34" s="18">
        <v>4250</v>
      </c>
      <c r="G34" s="18">
        <v>80750</v>
      </c>
      <c r="H34" s="19">
        <f t="shared" si="0"/>
        <v>0.05</v>
      </c>
      <c r="I34" s="19">
        <v>0.5</v>
      </c>
      <c r="J34" s="23">
        <f t="shared" si="1"/>
        <v>-0.45</v>
      </c>
    </row>
    <row r="35" spans="1:10" s="2" customFormat="1" ht="18" customHeight="1" outlineLevel="2">
      <c r="A35" s="15" t="s">
        <v>37</v>
      </c>
      <c r="B35" s="15" t="s">
        <v>98</v>
      </c>
      <c r="C35" s="16" t="s">
        <v>96</v>
      </c>
      <c r="D35" s="17" t="s">
        <v>99</v>
      </c>
      <c r="E35" s="18">
        <v>85000</v>
      </c>
      <c r="F35" s="18">
        <v>4250</v>
      </c>
      <c r="G35" s="18">
        <v>80750</v>
      </c>
      <c r="H35" s="19">
        <f t="shared" si="0"/>
        <v>0.05</v>
      </c>
      <c r="I35" s="19">
        <v>0.5</v>
      </c>
      <c r="J35" s="23">
        <f t="shared" si="1"/>
        <v>-0.45</v>
      </c>
    </row>
    <row r="36" spans="1:10" s="2" customFormat="1" ht="18" customHeight="1" outlineLevel="2">
      <c r="A36" s="15" t="s">
        <v>37</v>
      </c>
      <c r="B36" s="15" t="s">
        <v>100</v>
      </c>
      <c r="C36" s="16" t="s">
        <v>101</v>
      </c>
      <c r="D36" s="17" t="s">
        <v>102</v>
      </c>
      <c r="E36" s="18">
        <v>760000</v>
      </c>
      <c r="F36" s="18">
        <v>7750</v>
      </c>
      <c r="G36" s="18">
        <v>752250</v>
      </c>
      <c r="H36" s="19">
        <f t="shared" si="0"/>
        <v>0.010197368421052632</v>
      </c>
      <c r="I36" s="19">
        <v>0.5</v>
      </c>
      <c r="J36" s="23">
        <f t="shared" si="1"/>
        <v>-0.4898026315789474</v>
      </c>
    </row>
    <row r="37" spans="1:10" s="2" customFormat="1" ht="18" customHeight="1" outlineLevel="2">
      <c r="A37" s="15" t="s">
        <v>37</v>
      </c>
      <c r="B37" s="15" t="s">
        <v>103</v>
      </c>
      <c r="C37" s="16" t="s">
        <v>104</v>
      </c>
      <c r="D37" s="17" t="s">
        <v>43</v>
      </c>
      <c r="E37" s="18">
        <v>1500000</v>
      </c>
      <c r="F37" s="18">
        <v>75000</v>
      </c>
      <c r="G37" s="18">
        <v>1425000</v>
      </c>
      <c r="H37" s="19">
        <f t="shared" si="0"/>
        <v>0.05</v>
      </c>
      <c r="I37" s="19">
        <v>0.5</v>
      </c>
      <c r="J37" s="23">
        <f t="shared" si="1"/>
        <v>-0.45</v>
      </c>
    </row>
    <row r="38" spans="1:10" s="2" customFormat="1" ht="18" customHeight="1" outlineLevel="2">
      <c r="A38" s="15" t="s">
        <v>37</v>
      </c>
      <c r="B38" s="15" t="s">
        <v>105</v>
      </c>
      <c r="C38" s="16" t="s">
        <v>106</v>
      </c>
      <c r="D38" s="17" t="s">
        <v>40</v>
      </c>
      <c r="E38" s="18">
        <v>721000</v>
      </c>
      <c r="F38" s="18">
        <v>4850</v>
      </c>
      <c r="G38" s="18">
        <v>716150</v>
      </c>
      <c r="H38" s="19">
        <f t="shared" si="0"/>
        <v>0.006726768377253814</v>
      </c>
      <c r="I38" s="19">
        <v>0.5</v>
      </c>
      <c r="J38" s="23">
        <f t="shared" si="1"/>
        <v>-0.49327323162274617</v>
      </c>
    </row>
    <row r="39" spans="1:10" s="2" customFormat="1" ht="18" customHeight="1" outlineLevel="2">
      <c r="A39" s="15" t="s">
        <v>37</v>
      </c>
      <c r="B39" s="15" t="s">
        <v>107</v>
      </c>
      <c r="C39" s="16" t="s">
        <v>108</v>
      </c>
      <c r="D39" s="17" t="s">
        <v>69</v>
      </c>
      <c r="E39" s="18">
        <v>66000</v>
      </c>
      <c r="F39" s="18">
        <v>3300</v>
      </c>
      <c r="G39" s="18">
        <v>62700</v>
      </c>
      <c r="H39" s="19">
        <f t="shared" si="0"/>
        <v>0.05</v>
      </c>
      <c r="I39" s="19">
        <v>0.5</v>
      </c>
      <c r="J39" s="23">
        <f t="shared" si="1"/>
        <v>-0.45</v>
      </c>
    </row>
    <row r="40" spans="1:10" s="2" customFormat="1" ht="18" customHeight="1" outlineLevel="2">
      <c r="A40" s="15" t="s">
        <v>37</v>
      </c>
      <c r="B40" s="15" t="s">
        <v>109</v>
      </c>
      <c r="C40" s="16" t="s">
        <v>110</v>
      </c>
      <c r="D40" s="17" t="s">
        <v>111</v>
      </c>
      <c r="E40" s="18">
        <v>66000</v>
      </c>
      <c r="F40" s="18">
        <v>3300</v>
      </c>
      <c r="G40" s="18">
        <v>62700</v>
      </c>
      <c r="H40" s="19">
        <f t="shared" si="0"/>
        <v>0.05</v>
      </c>
      <c r="I40" s="19">
        <v>0.5</v>
      </c>
      <c r="J40" s="23">
        <f t="shared" si="1"/>
        <v>-0.45</v>
      </c>
    </row>
    <row r="41" spans="1:10" s="2" customFormat="1" ht="18" customHeight="1" outlineLevel="2">
      <c r="A41" s="15" t="s">
        <v>37</v>
      </c>
      <c r="B41" s="15" t="s">
        <v>112</v>
      </c>
      <c r="C41" s="16" t="s">
        <v>113</v>
      </c>
      <c r="D41" s="17" t="s">
        <v>114</v>
      </c>
      <c r="E41" s="18">
        <v>66000</v>
      </c>
      <c r="F41" s="18">
        <v>3300</v>
      </c>
      <c r="G41" s="18">
        <v>62700</v>
      </c>
      <c r="H41" s="19">
        <f t="shared" si="0"/>
        <v>0.05</v>
      </c>
      <c r="I41" s="19">
        <v>0.5</v>
      </c>
      <c r="J41" s="23">
        <f t="shared" si="1"/>
        <v>-0.45</v>
      </c>
    </row>
    <row r="42" spans="1:10" s="2" customFormat="1" ht="18" customHeight="1" outlineLevel="2">
      <c r="A42" s="15" t="s">
        <v>37</v>
      </c>
      <c r="B42" s="15" t="s">
        <v>115</v>
      </c>
      <c r="C42" s="16" t="s">
        <v>116</v>
      </c>
      <c r="D42" s="17" t="s">
        <v>72</v>
      </c>
      <c r="E42" s="18">
        <v>66000</v>
      </c>
      <c r="F42" s="18">
        <v>3300</v>
      </c>
      <c r="G42" s="18">
        <v>62700</v>
      </c>
      <c r="H42" s="19">
        <f t="shared" si="0"/>
        <v>0.05</v>
      </c>
      <c r="I42" s="19">
        <v>0.5</v>
      </c>
      <c r="J42" s="23">
        <f t="shared" si="1"/>
        <v>-0.45</v>
      </c>
    </row>
    <row r="43" spans="1:10" s="2" customFormat="1" ht="18" customHeight="1" outlineLevel="2">
      <c r="A43" s="15" t="s">
        <v>37</v>
      </c>
      <c r="B43" s="15" t="s">
        <v>117</v>
      </c>
      <c r="C43" s="16" t="s">
        <v>118</v>
      </c>
      <c r="D43" s="17" t="s">
        <v>90</v>
      </c>
      <c r="E43" s="18">
        <v>300000</v>
      </c>
      <c r="F43" s="18">
        <v>15000</v>
      </c>
      <c r="G43" s="18">
        <v>285000</v>
      </c>
      <c r="H43" s="19">
        <f t="shared" si="0"/>
        <v>0.05</v>
      </c>
      <c r="I43" s="19">
        <v>0.5</v>
      </c>
      <c r="J43" s="23">
        <f t="shared" si="1"/>
        <v>-0.45</v>
      </c>
    </row>
    <row r="44" spans="1:10" s="2" customFormat="1" ht="18" customHeight="1" outlineLevel="2">
      <c r="A44" s="15" t="s">
        <v>37</v>
      </c>
      <c r="B44" s="15" t="s">
        <v>119</v>
      </c>
      <c r="C44" s="16" t="s">
        <v>120</v>
      </c>
      <c r="D44" s="17" t="s">
        <v>121</v>
      </c>
      <c r="E44" s="18">
        <v>80000</v>
      </c>
      <c r="F44" s="18">
        <v>4000</v>
      </c>
      <c r="G44" s="18">
        <v>76000</v>
      </c>
      <c r="H44" s="19">
        <f t="shared" si="0"/>
        <v>0.05</v>
      </c>
      <c r="I44" s="19">
        <v>0.5</v>
      </c>
      <c r="J44" s="23">
        <f t="shared" si="1"/>
        <v>-0.45</v>
      </c>
    </row>
    <row r="45" spans="1:10" s="2" customFormat="1" ht="18" customHeight="1" outlineLevel="2">
      <c r="A45" s="15" t="s">
        <v>37</v>
      </c>
      <c r="B45" s="15" t="s">
        <v>122</v>
      </c>
      <c r="C45" s="16" t="s">
        <v>123</v>
      </c>
      <c r="D45" s="17" t="s">
        <v>61</v>
      </c>
      <c r="E45" s="18">
        <v>80000</v>
      </c>
      <c r="F45" s="18">
        <v>4000</v>
      </c>
      <c r="G45" s="18">
        <v>76000</v>
      </c>
      <c r="H45" s="19">
        <f t="shared" si="0"/>
        <v>0.05</v>
      </c>
      <c r="I45" s="19">
        <v>0.5</v>
      </c>
      <c r="J45" s="23">
        <f t="shared" si="1"/>
        <v>-0.45</v>
      </c>
    </row>
    <row r="46" spans="1:10" s="2" customFormat="1" ht="18" customHeight="1" outlineLevel="2">
      <c r="A46" s="15" t="s">
        <v>37</v>
      </c>
      <c r="B46" s="15" t="s">
        <v>124</v>
      </c>
      <c r="C46" s="16" t="s">
        <v>125</v>
      </c>
      <c r="D46" s="17" t="s">
        <v>64</v>
      </c>
      <c r="E46" s="18">
        <v>80000</v>
      </c>
      <c r="F46" s="18">
        <v>4000</v>
      </c>
      <c r="G46" s="18">
        <v>76000</v>
      </c>
      <c r="H46" s="19">
        <f t="shared" si="0"/>
        <v>0.05</v>
      </c>
      <c r="I46" s="19">
        <v>0.5</v>
      </c>
      <c r="J46" s="23">
        <f t="shared" si="1"/>
        <v>-0.45</v>
      </c>
    </row>
    <row r="47" spans="1:10" s="2" customFormat="1" ht="18" customHeight="1" outlineLevel="2">
      <c r="A47" s="15" t="s">
        <v>37</v>
      </c>
      <c r="B47" s="15" t="s">
        <v>126</v>
      </c>
      <c r="C47" s="16" t="s">
        <v>127</v>
      </c>
      <c r="D47" s="17" t="s">
        <v>128</v>
      </c>
      <c r="E47" s="18">
        <v>80000</v>
      </c>
      <c r="F47" s="18">
        <v>4000</v>
      </c>
      <c r="G47" s="18">
        <v>76000</v>
      </c>
      <c r="H47" s="19">
        <f t="shared" si="0"/>
        <v>0.05</v>
      </c>
      <c r="I47" s="19">
        <v>0.5</v>
      </c>
      <c r="J47" s="23">
        <f t="shared" si="1"/>
        <v>-0.45</v>
      </c>
    </row>
    <row r="48" spans="1:10" s="2" customFormat="1" ht="18" customHeight="1" outlineLevel="2">
      <c r="A48" s="15" t="s">
        <v>37</v>
      </c>
      <c r="B48" s="15" t="s">
        <v>129</v>
      </c>
      <c r="C48" s="16" t="s">
        <v>130</v>
      </c>
      <c r="D48" s="17" t="s">
        <v>58</v>
      </c>
      <c r="E48" s="18">
        <v>620000</v>
      </c>
      <c r="F48" s="18">
        <v>5000</v>
      </c>
      <c r="G48" s="18">
        <v>615000</v>
      </c>
      <c r="H48" s="19">
        <f t="shared" si="0"/>
        <v>0.008064516129032258</v>
      </c>
      <c r="I48" s="19">
        <v>0.5</v>
      </c>
      <c r="J48" s="23">
        <f t="shared" si="1"/>
        <v>-0.49193548387096775</v>
      </c>
    </row>
    <row r="49" spans="1:10" s="2" customFormat="1" ht="18" customHeight="1" outlineLevel="2">
      <c r="A49" s="15" t="s">
        <v>37</v>
      </c>
      <c r="B49" s="15" t="s">
        <v>131</v>
      </c>
      <c r="C49" s="16" t="s">
        <v>132</v>
      </c>
      <c r="D49" s="17" t="s">
        <v>75</v>
      </c>
      <c r="E49" s="18">
        <v>1603300</v>
      </c>
      <c r="F49" s="18">
        <v>1317900</v>
      </c>
      <c r="G49" s="18">
        <v>285400</v>
      </c>
      <c r="H49" s="19">
        <f t="shared" si="0"/>
        <v>0.821992141208757</v>
      </c>
      <c r="I49" s="19">
        <v>0.5</v>
      </c>
      <c r="J49" s="23">
        <f t="shared" si="1"/>
        <v>0.32199214120875697</v>
      </c>
    </row>
    <row r="50" spans="1:10" s="2" customFormat="1" ht="18" customHeight="1" outlineLevel="1">
      <c r="A50" s="20" t="s">
        <v>133</v>
      </c>
      <c r="B50" s="15"/>
      <c r="C50" s="16"/>
      <c r="D50" s="17"/>
      <c r="E50" s="18">
        <f>SUBTOTAL(9,E13:E49)</f>
        <v>11334040.469999999</v>
      </c>
      <c r="F50" s="18">
        <f>SUBTOTAL(9,F13:F49)</f>
        <v>3002793.8499999996</v>
      </c>
      <c r="G50" s="18">
        <f>SUBTOTAL(9,G13:G49)</f>
        <v>8379529.22</v>
      </c>
      <c r="H50" s="19">
        <f t="shared" si="0"/>
        <v>0.26493586801177177</v>
      </c>
      <c r="I50" s="19">
        <v>0.5</v>
      </c>
      <c r="J50" s="23">
        <f t="shared" si="1"/>
        <v>-0.23506413198822823</v>
      </c>
    </row>
    <row r="51" spans="1:10" s="2" customFormat="1" ht="18" customHeight="1" outlineLevel="1">
      <c r="A51" s="15" t="s">
        <v>134</v>
      </c>
      <c r="B51" s="15" t="s">
        <v>135</v>
      </c>
      <c r="C51" s="16" t="s">
        <v>136</v>
      </c>
      <c r="D51" s="17" t="s">
        <v>137</v>
      </c>
      <c r="E51" s="18">
        <v>500000</v>
      </c>
      <c r="F51" s="18">
        <v>500000</v>
      </c>
      <c r="G51" s="18">
        <v>0</v>
      </c>
      <c r="H51" s="19">
        <f t="shared" si="0"/>
        <v>1</v>
      </c>
      <c r="I51" s="19">
        <v>0.5</v>
      </c>
      <c r="J51" s="23">
        <f t="shared" si="1"/>
        <v>0.5</v>
      </c>
    </row>
    <row r="52" spans="1:10" s="2" customFormat="1" ht="18" customHeight="1" outlineLevel="1">
      <c r="A52" s="15" t="s">
        <v>134</v>
      </c>
      <c r="B52" s="15" t="s">
        <v>138</v>
      </c>
      <c r="C52" s="16" t="s">
        <v>139</v>
      </c>
      <c r="D52" s="17" t="s">
        <v>140</v>
      </c>
      <c r="E52" s="18">
        <v>1081</v>
      </c>
      <c r="F52" s="18">
        <v>0</v>
      </c>
      <c r="G52" s="18">
        <v>1081</v>
      </c>
      <c r="H52" s="19">
        <f t="shared" si="0"/>
        <v>0</v>
      </c>
      <c r="I52" s="19">
        <v>0.5</v>
      </c>
      <c r="J52" s="23">
        <f t="shared" si="1"/>
        <v>-0.5</v>
      </c>
    </row>
    <row r="53" spans="1:10" s="2" customFormat="1" ht="18" customHeight="1" outlineLevel="1">
      <c r="A53" s="15" t="s">
        <v>134</v>
      </c>
      <c r="B53" s="15" t="s">
        <v>141</v>
      </c>
      <c r="C53" s="16" t="s">
        <v>142</v>
      </c>
      <c r="D53" s="17" t="s">
        <v>137</v>
      </c>
      <c r="E53" s="18">
        <v>348977.4</v>
      </c>
      <c r="F53" s="18">
        <v>177541.08</v>
      </c>
      <c r="G53" s="18">
        <v>197936.32</v>
      </c>
      <c r="H53" s="19">
        <f t="shared" si="0"/>
        <v>0.508746640899955</v>
      </c>
      <c r="I53" s="19">
        <v>0.5</v>
      </c>
      <c r="J53" s="23">
        <f t="shared" si="1"/>
        <v>0.008746640899955027</v>
      </c>
    </row>
    <row r="54" spans="1:10" s="2" customFormat="1" ht="18" customHeight="1" outlineLevel="1">
      <c r="A54" s="15" t="s">
        <v>134</v>
      </c>
      <c r="B54" s="15" t="s">
        <v>143</v>
      </c>
      <c r="C54" s="16" t="s">
        <v>144</v>
      </c>
      <c r="D54" s="17" t="s">
        <v>145</v>
      </c>
      <c r="E54" s="18">
        <v>1000000</v>
      </c>
      <c r="F54" s="18">
        <v>605033.63</v>
      </c>
      <c r="G54" s="18">
        <v>394966.37</v>
      </c>
      <c r="H54" s="19">
        <f t="shared" si="0"/>
        <v>0.60503363</v>
      </c>
      <c r="I54" s="19">
        <v>0.5</v>
      </c>
      <c r="J54" s="23">
        <f t="shared" si="1"/>
        <v>0.10503362999999999</v>
      </c>
    </row>
    <row r="55" spans="1:10" s="2" customFormat="1" ht="18" customHeight="1" outlineLevel="1">
      <c r="A55" s="15" t="s">
        <v>134</v>
      </c>
      <c r="B55" s="15" t="s">
        <v>146</v>
      </c>
      <c r="C55" s="16" t="s">
        <v>147</v>
      </c>
      <c r="D55" s="17" t="s">
        <v>148</v>
      </c>
      <c r="E55" s="18">
        <v>250000</v>
      </c>
      <c r="F55" s="18">
        <v>12500</v>
      </c>
      <c r="G55" s="18">
        <v>237500</v>
      </c>
      <c r="H55" s="19">
        <f t="shared" si="0"/>
        <v>0.05</v>
      </c>
      <c r="I55" s="19">
        <v>0.5</v>
      </c>
      <c r="J55" s="23">
        <f t="shared" si="1"/>
        <v>-0.45</v>
      </c>
    </row>
    <row r="56" spans="1:10" s="2" customFormat="1" ht="18" customHeight="1" outlineLevel="1">
      <c r="A56" s="15" t="s">
        <v>134</v>
      </c>
      <c r="B56" s="15" t="s">
        <v>149</v>
      </c>
      <c r="C56" s="16" t="s">
        <v>150</v>
      </c>
      <c r="D56" s="17" t="s">
        <v>148</v>
      </c>
      <c r="E56" s="18">
        <v>240000</v>
      </c>
      <c r="F56" s="18">
        <v>12000</v>
      </c>
      <c r="G56" s="18">
        <v>228000</v>
      </c>
      <c r="H56" s="19">
        <f t="shared" si="0"/>
        <v>0.05</v>
      </c>
      <c r="I56" s="19">
        <v>0.5</v>
      </c>
      <c r="J56" s="23">
        <f t="shared" si="1"/>
        <v>-0.45</v>
      </c>
    </row>
    <row r="57" spans="1:10" s="2" customFormat="1" ht="18" customHeight="1" outlineLevel="1">
      <c r="A57" s="15" t="s">
        <v>134</v>
      </c>
      <c r="B57" s="15" t="s">
        <v>151</v>
      </c>
      <c r="C57" s="16" t="s">
        <v>152</v>
      </c>
      <c r="D57" s="17" t="s">
        <v>148</v>
      </c>
      <c r="E57" s="18">
        <v>980000</v>
      </c>
      <c r="F57" s="18">
        <v>49000</v>
      </c>
      <c r="G57" s="18">
        <v>931000</v>
      </c>
      <c r="H57" s="19">
        <f t="shared" si="0"/>
        <v>0.05</v>
      </c>
      <c r="I57" s="19">
        <v>0.5</v>
      </c>
      <c r="J57" s="23">
        <f t="shared" si="1"/>
        <v>-0.45</v>
      </c>
    </row>
    <row r="58" spans="1:10" s="2" customFormat="1" ht="18" customHeight="1" outlineLevel="1">
      <c r="A58" s="15" t="s">
        <v>134</v>
      </c>
      <c r="B58" s="15" t="s">
        <v>153</v>
      </c>
      <c r="C58" s="16" t="s">
        <v>154</v>
      </c>
      <c r="D58" s="17" t="s">
        <v>148</v>
      </c>
      <c r="E58" s="18">
        <v>250000</v>
      </c>
      <c r="F58" s="18">
        <v>12500</v>
      </c>
      <c r="G58" s="18">
        <v>237500</v>
      </c>
      <c r="H58" s="19">
        <f t="shared" si="0"/>
        <v>0.05</v>
      </c>
      <c r="I58" s="19">
        <v>0.5</v>
      </c>
      <c r="J58" s="23">
        <f t="shared" si="1"/>
        <v>-0.45</v>
      </c>
    </row>
    <row r="59" spans="1:10" s="2" customFormat="1" ht="18" customHeight="1" outlineLevel="1">
      <c r="A59" s="15" t="s">
        <v>134</v>
      </c>
      <c r="B59" s="15" t="s">
        <v>155</v>
      </c>
      <c r="C59" s="16" t="s">
        <v>156</v>
      </c>
      <c r="D59" s="17" t="s">
        <v>148</v>
      </c>
      <c r="E59" s="18">
        <v>200000</v>
      </c>
      <c r="F59" s="18">
        <v>10000</v>
      </c>
      <c r="G59" s="18">
        <v>190000</v>
      </c>
      <c r="H59" s="19">
        <f t="shared" si="0"/>
        <v>0.05</v>
      </c>
      <c r="I59" s="19">
        <v>0.5</v>
      </c>
      <c r="J59" s="23">
        <f t="shared" si="1"/>
        <v>-0.45</v>
      </c>
    </row>
    <row r="60" spans="1:10" s="2" customFormat="1" ht="18" customHeight="1" outlineLevel="1">
      <c r="A60" s="15" t="s">
        <v>134</v>
      </c>
      <c r="B60" s="15" t="s">
        <v>157</v>
      </c>
      <c r="C60" s="16" t="s">
        <v>158</v>
      </c>
      <c r="D60" s="17" t="s">
        <v>148</v>
      </c>
      <c r="E60" s="18">
        <v>150000</v>
      </c>
      <c r="F60" s="18">
        <v>7500</v>
      </c>
      <c r="G60" s="18">
        <v>142500</v>
      </c>
      <c r="H60" s="19">
        <f t="shared" si="0"/>
        <v>0.05</v>
      </c>
      <c r="I60" s="19">
        <v>0.5</v>
      </c>
      <c r="J60" s="23">
        <f t="shared" si="1"/>
        <v>-0.45</v>
      </c>
    </row>
    <row r="61" spans="1:10" s="2" customFormat="1" ht="18" customHeight="1" outlineLevel="1">
      <c r="A61" s="15" t="s">
        <v>134</v>
      </c>
      <c r="B61" s="15" t="s">
        <v>159</v>
      </c>
      <c r="C61" s="16" t="s">
        <v>160</v>
      </c>
      <c r="D61" s="17" t="s">
        <v>148</v>
      </c>
      <c r="E61" s="18">
        <v>150000</v>
      </c>
      <c r="F61" s="18">
        <v>7500</v>
      </c>
      <c r="G61" s="18">
        <v>142500</v>
      </c>
      <c r="H61" s="19">
        <f t="shared" si="0"/>
        <v>0.05</v>
      </c>
      <c r="I61" s="19">
        <v>0.5</v>
      </c>
      <c r="J61" s="23">
        <f t="shared" si="1"/>
        <v>-0.45</v>
      </c>
    </row>
    <row r="62" spans="1:10" s="2" customFormat="1" ht="18" customHeight="1" outlineLevel="1">
      <c r="A62" s="15" t="s">
        <v>134</v>
      </c>
      <c r="B62" s="15" t="s">
        <v>161</v>
      </c>
      <c r="C62" s="16" t="s">
        <v>162</v>
      </c>
      <c r="D62" s="17" t="s">
        <v>163</v>
      </c>
      <c r="E62" s="18">
        <v>400000</v>
      </c>
      <c r="F62" s="18">
        <v>101193.15</v>
      </c>
      <c r="G62" s="18">
        <v>298806.85</v>
      </c>
      <c r="H62" s="19">
        <f t="shared" si="0"/>
        <v>0.252982875</v>
      </c>
      <c r="I62" s="19">
        <v>0.5</v>
      </c>
      <c r="J62" s="23">
        <f t="shared" si="1"/>
        <v>-0.247017125</v>
      </c>
    </row>
    <row r="63" spans="1:10" s="2" customFormat="1" ht="18" customHeight="1" outlineLevel="1">
      <c r="A63" s="15" t="s">
        <v>134</v>
      </c>
      <c r="B63" s="15" t="s">
        <v>164</v>
      </c>
      <c r="C63" s="16" t="s">
        <v>96</v>
      </c>
      <c r="D63" s="17" t="s">
        <v>165</v>
      </c>
      <c r="E63" s="18">
        <v>85000</v>
      </c>
      <c r="F63" s="18">
        <v>4250</v>
      </c>
      <c r="G63" s="18">
        <v>80750</v>
      </c>
      <c r="H63" s="19">
        <f t="shared" si="0"/>
        <v>0.05</v>
      </c>
      <c r="I63" s="19">
        <v>0.5</v>
      </c>
      <c r="J63" s="23">
        <f t="shared" si="1"/>
        <v>-0.45</v>
      </c>
    </row>
    <row r="64" spans="1:10" s="2" customFormat="1" ht="18" customHeight="1" outlineLevel="1">
      <c r="A64" s="15" t="s">
        <v>134</v>
      </c>
      <c r="B64" s="15" t="s">
        <v>166</v>
      </c>
      <c r="C64" s="16" t="s">
        <v>167</v>
      </c>
      <c r="D64" s="17" t="s">
        <v>168</v>
      </c>
      <c r="E64" s="18">
        <v>66000</v>
      </c>
      <c r="F64" s="18">
        <v>3300</v>
      </c>
      <c r="G64" s="18">
        <v>62700</v>
      </c>
      <c r="H64" s="19">
        <f t="shared" si="0"/>
        <v>0.05</v>
      </c>
      <c r="I64" s="19">
        <v>0.5</v>
      </c>
      <c r="J64" s="23">
        <f t="shared" si="1"/>
        <v>-0.45</v>
      </c>
    </row>
    <row r="65" spans="1:10" s="2" customFormat="1" ht="18" customHeight="1" outlineLevel="1">
      <c r="A65" s="15" t="s">
        <v>134</v>
      </c>
      <c r="B65" s="15" t="s">
        <v>169</v>
      </c>
      <c r="C65" s="16" t="s">
        <v>170</v>
      </c>
      <c r="D65" s="17" t="s">
        <v>163</v>
      </c>
      <c r="E65" s="18">
        <v>80000</v>
      </c>
      <c r="F65" s="18">
        <v>4000</v>
      </c>
      <c r="G65" s="18">
        <v>76000</v>
      </c>
      <c r="H65" s="19">
        <f t="shared" si="0"/>
        <v>0.05</v>
      </c>
      <c r="I65" s="19">
        <v>0.5</v>
      </c>
      <c r="J65" s="23">
        <f t="shared" si="1"/>
        <v>-0.45</v>
      </c>
    </row>
    <row r="66" spans="1:10" s="2" customFormat="1" ht="18" customHeight="1" outlineLevel="2">
      <c r="A66" s="15" t="s">
        <v>134</v>
      </c>
      <c r="B66" s="15" t="s">
        <v>171</v>
      </c>
      <c r="C66" s="16" t="s">
        <v>172</v>
      </c>
      <c r="D66" s="17" t="s">
        <v>173</v>
      </c>
      <c r="E66" s="18">
        <v>84211</v>
      </c>
      <c r="F66" s="18">
        <v>4210.55</v>
      </c>
      <c r="G66" s="18">
        <v>80000.45</v>
      </c>
      <c r="H66" s="19">
        <f t="shared" si="0"/>
        <v>0.05</v>
      </c>
      <c r="I66" s="19">
        <v>0.5</v>
      </c>
      <c r="J66" s="23">
        <f t="shared" si="1"/>
        <v>-0.45</v>
      </c>
    </row>
    <row r="67" spans="1:10" s="2" customFormat="1" ht="18" customHeight="1" outlineLevel="2">
      <c r="A67" s="15" t="s">
        <v>134</v>
      </c>
      <c r="B67" s="15">
        <v>515008</v>
      </c>
      <c r="C67" s="16" t="s">
        <v>174</v>
      </c>
      <c r="D67" s="17" t="s">
        <v>175</v>
      </c>
      <c r="E67" s="18">
        <v>245.66</v>
      </c>
      <c r="F67" s="18">
        <v>0</v>
      </c>
      <c r="G67" s="24">
        <v>245.66</v>
      </c>
      <c r="H67" s="19">
        <f t="shared" si="0"/>
        <v>0</v>
      </c>
      <c r="I67" s="19">
        <v>0.5</v>
      </c>
      <c r="J67" s="23">
        <f t="shared" si="1"/>
        <v>-0.5</v>
      </c>
    </row>
    <row r="68" spans="1:10" s="2" customFormat="1" ht="18" customHeight="1" outlineLevel="1">
      <c r="A68" s="20" t="s">
        <v>176</v>
      </c>
      <c r="B68" s="15"/>
      <c r="C68" s="16"/>
      <c r="D68" s="17"/>
      <c r="E68" s="18">
        <f>SUBTOTAL(9,E51:E67)</f>
        <v>4785515.0600000005</v>
      </c>
      <c r="F68" s="18">
        <f>SUBTOTAL(9,F51:F67)</f>
        <v>1510528.41</v>
      </c>
      <c r="G68" s="18">
        <f>SUBTOTAL(9,G51:G67)</f>
        <v>3301486.6500000004</v>
      </c>
      <c r="H68" s="19">
        <f aca="true" t="shared" si="2" ref="H68:H131">F68/E68</f>
        <v>0.3156459421945691</v>
      </c>
      <c r="I68" s="19">
        <v>0.5</v>
      </c>
      <c r="J68" s="23">
        <f t="shared" si="1"/>
        <v>-0.1843540578054309</v>
      </c>
    </row>
    <row r="69" spans="1:10" s="2" customFormat="1" ht="18" customHeight="1" outlineLevel="1">
      <c r="A69" s="15" t="s">
        <v>177</v>
      </c>
      <c r="B69" s="15" t="s">
        <v>178</v>
      </c>
      <c r="C69" s="16" t="s">
        <v>179</v>
      </c>
      <c r="D69" s="17" t="s">
        <v>180</v>
      </c>
      <c r="E69" s="18">
        <v>149380.06</v>
      </c>
      <c r="F69" s="18">
        <v>30916.34</v>
      </c>
      <c r="G69" s="18">
        <v>118463.72</v>
      </c>
      <c r="H69" s="19">
        <f t="shared" si="2"/>
        <v>0.2069643030000122</v>
      </c>
      <c r="I69" s="19">
        <v>0.5</v>
      </c>
      <c r="J69" s="23">
        <f aca="true" t="shared" si="3" ref="J69:J132">H69-I69</f>
        <v>-0.29303569699998777</v>
      </c>
    </row>
    <row r="70" spans="1:10" s="2" customFormat="1" ht="18" customHeight="1" outlineLevel="1">
      <c r="A70" s="15" t="s">
        <v>177</v>
      </c>
      <c r="B70" s="15" t="s">
        <v>181</v>
      </c>
      <c r="C70" s="16" t="s">
        <v>182</v>
      </c>
      <c r="D70" s="17" t="s">
        <v>183</v>
      </c>
      <c r="E70" s="18">
        <v>158214.38</v>
      </c>
      <c r="F70" s="18">
        <v>20522.68</v>
      </c>
      <c r="G70" s="18">
        <v>137691.7</v>
      </c>
      <c r="H70" s="19">
        <f t="shared" si="2"/>
        <v>0.12971437868037025</v>
      </c>
      <c r="I70" s="19">
        <v>0.5</v>
      </c>
      <c r="J70" s="23">
        <f t="shared" si="3"/>
        <v>-0.3702856213196297</v>
      </c>
    </row>
    <row r="71" spans="1:10" s="2" customFormat="1" ht="18" customHeight="1" outlineLevel="1">
      <c r="A71" s="15" t="s">
        <v>177</v>
      </c>
      <c r="B71" s="15" t="s">
        <v>184</v>
      </c>
      <c r="C71" s="16" t="s">
        <v>185</v>
      </c>
      <c r="D71" s="17" t="s">
        <v>186</v>
      </c>
      <c r="E71" s="18">
        <v>617500</v>
      </c>
      <c r="F71" s="18">
        <v>1765</v>
      </c>
      <c r="G71" s="18">
        <v>615735</v>
      </c>
      <c r="H71" s="19">
        <f t="shared" si="2"/>
        <v>0.0028582995951417006</v>
      </c>
      <c r="I71" s="19">
        <v>0.5</v>
      </c>
      <c r="J71" s="23">
        <f t="shared" si="3"/>
        <v>-0.4971417004048583</v>
      </c>
    </row>
    <row r="72" spans="1:10" s="2" customFormat="1" ht="18" customHeight="1" outlineLevel="1">
      <c r="A72" s="15" t="s">
        <v>177</v>
      </c>
      <c r="B72" s="15" t="s">
        <v>187</v>
      </c>
      <c r="C72" s="16" t="s">
        <v>188</v>
      </c>
      <c r="D72" s="17" t="s">
        <v>189</v>
      </c>
      <c r="E72" s="18">
        <v>305853.15</v>
      </c>
      <c r="F72" s="18">
        <v>38308.28</v>
      </c>
      <c r="G72" s="18">
        <v>267544.87</v>
      </c>
      <c r="H72" s="19">
        <f t="shared" si="2"/>
        <v>0.12525056550831665</v>
      </c>
      <c r="I72" s="19">
        <v>0.5</v>
      </c>
      <c r="J72" s="23">
        <f t="shared" si="3"/>
        <v>-0.37474943449168335</v>
      </c>
    </row>
    <row r="73" spans="1:10" s="2" customFormat="1" ht="18" customHeight="1" outlineLevel="1">
      <c r="A73" s="15" t="s">
        <v>177</v>
      </c>
      <c r="B73" s="15" t="s">
        <v>190</v>
      </c>
      <c r="C73" s="16" t="s">
        <v>191</v>
      </c>
      <c r="D73" s="17" t="s">
        <v>192</v>
      </c>
      <c r="E73" s="18">
        <v>94903.61</v>
      </c>
      <c r="F73" s="18">
        <v>37587.5</v>
      </c>
      <c r="G73" s="18">
        <v>57316.11</v>
      </c>
      <c r="H73" s="19">
        <f t="shared" si="2"/>
        <v>0.3960597494658001</v>
      </c>
      <c r="I73" s="19">
        <v>0.5</v>
      </c>
      <c r="J73" s="23">
        <f t="shared" si="3"/>
        <v>-0.10394025053419992</v>
      </c>
    </row>
    <row r="74" spans="1:10" s="2" customFormat="1" ht="18" customHeight="1" outlineLevel="1">
      <c r="A74" s="15" t="s">
        <v>177</v>
      </c>
      <c r="B74" s="15" t="s">
        <v>193</v>
      </c>
      <c r="C74" s="16" t="s">
        <v>194</v>
      </c>
      <c r="D74" s="17" t="s">
        <v>195</v>
      </c>
      <c r="E74" s="18">
        <v>581163.9</v>
      </c>
      <c r="F74" s="18">
        <v>120515.35</v>
      </c>
      <c r="G74" s="18">
        <v>579572.2</v>
      </c>
      <c r="H74" s="19">
        <f t="shared" si="2"/>
        <v>0.20736895392160457</v>
      </c>
      <c r="I74" s="19">
        <v>0.5</v>
      </c>
      <c r="J74" s="23">
        <f t="shared" si="3"/>
        <v>-0.2926310460783954</v>
      </c>
    </row>
    <row r="75" spans="1:10" s="2" customFormat="1" ht="18" customHeight="1" outlineLevel="1">
      <c r="A75" s="15" t="s">
        <v>177</v>
      </c>
      <c r="B75" s="15" t="s">
        <v>196</v>
      </c>
      <c r="C75" s="16" t="s">
        <v>197</v>
      </c>
      <c r="D75" s="17" t="s">
        <v>198</v>
      </c>
      <c r="E75" s="18">
        <v>800000</v>
      </c>
      <c r="F75" s="18">
        <v>25000</v>
      </c>
      <c r="G75" s="18">
        <v>775000</v>
      </c>
      <c r="H75" s="19">
        <f t="shared" si="2"/>
        <v>0.03125</v>
      </c>
      <c r="I75" s="19">
        <v>0.5</v>
      </c>
      <c r="J75" s="23">
        <f t="shared" si="3"/>
        <v>-0.46875</v>
      </c>
    </row>
    <row r="76" spans="1:10" s="2" customFormat="1" ht="18" customHeight="1" outlineLevel="1">
      <c r="A76" s="15" t="s">
        <v>177</v>
      </c>
      <c r="B76" s="15" t="s">
        <v>199</v>
      </c>
      <c r="C76" s="16" t="s">
        <v>200</v>
      </c>
      <c r="D76" s="17" t="s">
        <v>201</v>
      </c>
      <c r="E76" s="18">
        <v>100000</v>
      </c>
      <c r="F76" s="18">
        <v>5000</v>
      </c>
      <c r="G76" s="18">
        <v>95000</v>
      </c>
      <c r="H76" s="19">
        <f t="shared" si="2"/>
        <v>0.05</v>
      </c>
      <c r="I76" s="19">
        <v>0.5</v>
      </c>
      <c r="J76" s="23">
        <f t="shared" si="3"/>
        <v>-0.45</v>
      </c>
    </row>
    <row r="77" spans="1:10" s="2" customFormat="1" ht="18" customHeight="1" outlineLevel="1">
      <c r="A77" s="15" t="s">
        <v>177</v>
      </c>
      <c r="B77" s="15" t="s">
        <v>202</v>
      </c>
      <c r="C77" s="16" t="s">
        <v>16</v>
      </c>
      <c r="D77" s="17" t="s">
        <v>203</v>
      </c>
      <c r="E77" s="18">
        <v>130000</v>
      </c>
      <c r="F77" s="18">
        <v>6500</v>
      </c>
      <c r="G77" s="18">
        <v>123500</v>
      </c>
      <c r="H77" s="19">
        <f t="shared" si="2"/>
        <v>0.05</v>
      </c>
      <c r="I77" s="19">
        <v>0.5</v>
      </c>
      <c r="J77" s="23">
        <f t="shared" si="3"/>
        <v>-0.45</v>
      </c>
    </row>
    <row r="78" spans="1:10" s="2" customFormat="1" ht="18" customHeight="1" outlineLevel="1">
      <c r="A78" s="15" t="s">
        <v>177</v>
      </c>
      <c r="B78" s="15" t="s">
        <v>204</v>
      </c>
      <c r="C78" s="16" t="s">
        <v>205</v>
      </c>
      <c r="D78" s="17" t="s">
        <v>183</v>
      </c>
      <c r="E78" s="18">
        <v>100000</v>
      </c>
      <c r="F78" s="18">
        <v>5000</v>
      </c>
      <c r="G78" s="18">
        <v>95000</v>
      </c>
      <c r="H78" s="19">
        <f t="shared" si="2"/>
        <v>0.05</v>
      </c>
      <c r="I78" s="19">
        <v>0.5</v>
      </c>
      <c r="J78" s="23">
        <f t="shared" si="3"/>
        <v>-0.45</v>
      </c>
    </row>
    <row r="79" spans="1:10" s="2" customFormat="1" ht="18" customHeight="1" outlineLevel="1">
      <c r="A79" s="15" t="s">
        <v>177</v>
      </c>
      <c r="B79" s="15" t="s">
        <v>206</v>
      </c>
      <c r="C79" s="16" t="s">
        <v>207</v>
      </c>
      <c r="D79" s="17" t="s">
        <v>208</v>
      </c>
      <c r="E79" s="18">
        <v>100000</v>
      </c>
      <c r="F79" s="18">
        <v>5000</v>
      </c>
      <c r="G79" s="18">
        <v>95000</v>
      </c>
      <c r="H79" s="19">
        <f t="shared" si="2"/>
        <v>0.05</v>
      </c>
      <c r="I79" s="19">
        <v>0.5</v>
      </c>
      <c r="J79" s="23">
        <f t="shared" si="3"/>
        <v>-0.45</v>
      </c>
    </row>
    <row r="80" spans="1:10" s="2" customFormat="1" ht="18" customHeight="1" outlineLevel="2">
      <c r="A80" s="15" t="s">
        <v>177</v>
      </c>
      <c r="B80" s="15" t="s">
        <v>209</v>
      </c>
      <c r="C80" s="16" t="s">
        <v>210</v>
      </c>
      <c r="D80" s="17" t="s">
        <v>211</v>
      </c>
      <c r="E80" s="18">
        <v>720000</v>
      </c>
      <c r="F80" s="18">
        <v>15000</v>
      </c>
      <c r="G80" s="18">
        <v>705000</v>
      </c>
      <c r="H80" s="19">
        <f t="shared" si="2"/>
        <v>0.020833333333333332</v>
      </c>
      <c r="I80" s="19">
        <v>0.5</v>
      </c>
      <c r="J80" s="23">
        <f t="shared" si="3"/>
        <v>-0.4791666666666667</v>
      </c>
    </row>
    <row r="81" spans="1:10" s="2" customFormat="1" ht="18" customHeight="1" outlineLevel="2">
      <c r="A81" s="15" t="s">
        <v>177</v>
      </c>
      <c r="B81" s="15" t="s">
        <v>212</v>
      </c>
      <c r="C81" s="16" t="s">
        <v>34</v>
      </c>
      <c r="D81" s="17" t="s">
        <v>192</v>
      </c>
      <c r="E81" s="18">
        <v>140000</v>
      </c>
      <c r="F81" s="18">
        <v>7000</v>
      </c>
      <c r="G81" s="18">
        <v>133000</v>
      </c>
      <c r="H81" s="19">
        <f t="shared" si="2"/>
        <v>0.05</v>
      </c>
      <c r="I81" s="19">
        <v>0.5</v>
      </c>
      <c r="J81" s="23">
        <f t="shared" si="3"/>
        <v>-0.45</v>
      </c>
    </row>
    <row r="82" spans="1:10" s="2" customFormat="1" ht="18" customHeight="1" outlineLevel="2">
      <c r="A82" s="15" t="s">
        <v>177</v>
      </c>
      <c r="B82" s="15" t="s">
        <v>213</v>
      </c>
      <c r="C82" s="16" t="s">
        <v>214</v>
      </c>
      <c r="D82" s="17" t="s">
        <v>215</v>
      </c>
      <c r="E82" s="18">
        <v>300000</v>
      </c>
      <c r="F82" s="18">
        <v>15000</v>
      </c>
      <c r="G82" s="18">
        <v>285000</v>
      </c>
      <c r="H82" s="19">
        <f t="shared" si="2"/>
        <v>0.05</v>
      </c>
      <c r="I82" s="19">
        <v>0.5</v>
      </c>
      <c r="J82" s="23">
        <f t="shared" si="3"/>
        <v>-0.45</v>
      </c>
    </row>
    <row r="83" spans="1:10" s="2" customFormat="1" ht="18" customHeight="1" outlineLevel="2">
      <c r="A83" s="15" t="s">
        <v>177</v>
      </c>
      <c r="B83" s="15" t="s">
        <v>216</v>
      </c>
      <c r="C83" s="16" t="s">
        <v>217</v>
      </c>
      <c r="D83" s="17" t="s">
        <v>218</v>
      </c>
      <c r="E83" s="18">
        <v>300000</v>
      </c>
      <c r="F83" s="18">
        <v>15000</v>
      </c>
      <c r="G83" s="18">
        <v>285000</v>
      </c>
      <c r="H83" s="19">
        <f t="shared" si="2"/>
        <v>0.05</v>
      </c>
      <c r="I83" s="19">
        <v>0.5</v>
      </c>
      <c r="J83" s="23">
        <f t="shared" si="3"/>
        <v>-0.45</v>
      </c>
    </row>
    <row r="84" spans="1:10" s="2" customFormat="1" ht="18" customHeight="1" outlineLevel="2">
      <c r="A84" s="15" t="s">
        <v>177</v>
      </c>
      <c r="B84" s="15" t="s">
        <v>219</v>
      </c>
      <c r="C84" s="16" t="s">
        <v>220</v>
      </c>
      <c r="D84" s="17" t="s">
        <v>221</v>
      </c>
      <c r="E84" s="18">
        <v>5963300</v>
      </c>
      <c r="F84" s="18">
        <v>2398000</v>
      </c>
      <c r="G84" s="18">
        <f>E84-F84</f>
        <v>3565300</v>
      </c>
      <c r="H84" s="19">
        <f t="shared" si="2"/>
        <v>0.4021263394429259</v>
      </c>
      <c r="I84" s="19">
        <v>0.5</v>
      </c>
      <c r="J84" s="23">
        <f t="shared" si="3"/>
        <v>-0.09787366055707408</v>
      </c>
    </row>
    <row r="85" spans="1:10" s="2" customFormat="1" ht="18" customHeight="1" outlineLevel="2">
      <c r="A85" s="15" t="s">
        <v>177</v>
      </c>
      <c r="B85" s="15">
        <v>515009</v>
      </c>
      <c r="C85" s="16" t="s">
        <v>222</v>
      </c>
      <c r="D85" s="17" t="s">
        <v>221</v>
      </c>
      <c r="E85" s="18">
        <v>182272</v>
      </c>
      <c r="F85" s="18">
        <v>0</v>
      </c>
      <c r="G85" s="18">
        <v>182272</v>
      </c>
      <c r="H85" s="19">
        <f t="shared" si="2"/>
        <v>0</v>
      </c>
      <c r="I85" s="19">
        <v>0.5</v>
      </c>
      <c r="J85" s="23">
        <f t="shared" si="3"/>
        <v>-0.5</v>
      </c>
    </row>
    <row r="86" spans="1:10" s="2" customFormat="1" ht="18" customHeight="1" outlineLevel="2">
      <c r="A86" s="15" t="s">
        <v>177</v>
      </c>
      <c r="B86" s="15">
        <v>517001</v>
      </c>
      <c r="C86" s="16" t="s">
        <v>223</v>
      </c>
      <c r="D86" s="17" t="s">
        <v>224</v>
      </c>
      <c r="E86" s="18">
        <v>196780</v>
      </c>
      <c r="F86" s="18">
        <f>E86-G86</f>
        <v>196780</v>
      </c>
      <c r="G86" s="18">
        <v>0</v>
      </c>
      <c r="H86" s="19">
        <f t="shared" si="2"/>
        <v>1</v>
      </c>
      <c r="I86" s="19">
        <v>0.5</v>
      </c>
      <c r="J86" s="23">
        <f t="shared" si="3"/>
        <v>0.5</v>
      </c>
    </row>
    <row r="87" spans="1:10" s="2" customFormat="1" ht="18" customHeight="1" outlineLevel="2">
      <c r="A87" s="15" t="s">
        <v>177</v>
      </c>
      <c r="B87" s="15">
        <v>518002</v>
      </c>
      <c r="C87" s="16" t="s">
        <v>225</v>
      </c>
      <c r="D87" s="17" t="s">
        <v>224</v>
      </c>
      <c r="E87" s="18">
        <v>8050000</v>
      </c>
      <c r="F87" s="18">
        <f>E87-G87</f>
        <v>810700</v>
      </c>
      <c r="G87" s="18">
        <v>7239300</v>
      </c>
      <c r="H87" s="19">
        <f t="shared" si="2"/>
        <v>0.10070807453416149</v>
      </c>
      <c r="I87" s="19">
        <v>0.5</v>
      </c>
      <c r="J87" s="23">
        <f t="shared" si="3"/>
        <v>-0.3992919254658385</v>
      </c>
    </row>
    <row r="88" spans="1:10" s="2" customFormat="1" ht="18" customHeight="1" outlineLevel="1">
      <c r="A88" s="20" t="s">
        <v>226</v>
      </c>
      <c r="B88" s="15"/>
      <c r="C88" s="16"/>
      <c r="D88" s="17"/>
      <c r="E88" s="18">
        <f>SUBTOTAL(9,E69:E87)</f>
        <v>18989367.1</v>
      </c>
      <c r="F88" s="18">
        <f>SUBTOTAL(9,F69:F87)</f>
        <v>3753595.15</v>
      </c>
      <c r="G88" s="18">
        <f>SUBTOTAL(9,G69:G87)</f>
        <v>15354695.6</v>
      </c>
      <c r="H88" s="19">
        <f t="shared" si="2"/>
        <v>0.19766825983368344</v>
      </c>
      <c r="I88" s="19">
        <v>0.5</v>
      </c>
      <c r="J88" s="23">
        <f t="shared" si="3"/>
        <v>-0.3023317401663166</v>
      </c>
    </row>
    <row r="89" spans="1:10" s="2" customFormat="1" ht="18" customHeight="1" outlineLevel="1">
      <c r="A89" s="15" t="s">
        <v>227</v>
      </c>
      <c r="B89" s="15" t="s">
        <v>228</v>
      </c>
      <c r="C89" s="16" t="s">
        <v>229</v>
      </c>
      <c r="D89" s="17" t="s">
        <v>230</v>
      </c>
      <c r="E89" s="18">
        <v>20000</v>
      </c>
      <c r="F89" s="18">
        <v>0</v>
      </c>
      <c r="G89" s="18">
        <v>20000</v>
      </c>
      <c r="H89" s="19">
        <f t="shared" si="2"/>
        <v>0</v>
      </c>
      <c r="I89" s="19">
        <v>0.5</v>
      </c>
      <c r="J89" s="23">
        <f t="shared" si="3"/>
        <v>-0.5</v>
      </c>
    </row>
    <row r="90" spans="1:10" s="2" customFormat="1" ht="18" customHeight="1" outlineLevel="1">
      <c r="A90" s="15" t="s">
        <v>227</v>
      </c>
      <c r="B90" s="15" t="s">
        <v>231</v>
      </c>
      <c r="C90" s="16" t="s">
        <v>232</v>
      </c>
      <c r="D90" s="17" t="s">
        <v>230</v>
      </c>
      <c r="E90" s="18">
        <v>470000</v>
      </c>
      <c r="F90" s="18">
        <v>0</v>
      </c>
      <c r="G90" s="18">
        <v>470000</v>
      </c>
      <c r="H90" s="19">
        <f t="shared" si="2"/>
        <v>0</v>
      </c>
      <c r="I90" s="19">
        <v>0.5</v>
      </c>
      <c r="J90" s="23">
        <f t="shared" si="3"/>
        <v>-0.5</v>
      </c>
    </row>
    <row r="91" spans="1:10" s="2" customFormat="1" ht="18" customHeight="1" outlineLevel="1">
      <c r="A91" s="20" t="s">
        <v>233</v>
      </c>
      <c r="B91" s="15"/>
      <c r="C91" s="16"/>
      <c r="D91" s="17"/>
      <c r="E91" s="18">
        <f>SUBTOTAL(9,E89:E90)</f>
        <v>490000</v>
      </c>
      <c r="F91" s="18">
        <f>SUBTOTAL(9,F89:F90)</f>
        <v>0</v>
      </c>
      <c r="G91" s="18">
        <f>SUBTOTAL(9,G89:G90)</f>
        <v>490000</v>
      </c>
      <c r="H91" s="19">
        <f t="shared" si="2"/>
        <v>0</v>
      </c>
      <c r="I91" s="19">
        <v>0.5</v>
      </c>
      <c r="J91" s="23">
        <f t="shared" si="3"/>
        <v>-0.5</v>
      </c>
    </row>
    <row r="92" spans="1:10" s="2" customFormat="1" ht="18" customHeight="1" outlineLevel="1">
      <c r="A92" s="15" t="s">
        <v>234</v>
      </c>
      <c r="B92" s="15" t="s">
        <v>235</v>
      </c>
      <c r="C92" s="16" t="s">
        <v>236</v>
      </c>
      <c r="D92" s="17" t="s">
        <v>237</v>
      </c>
      <c r="E92" s="18">
        <v>300000</v>
      </c>
      <c r="F92" s="18">
        <v>15000</v>
      </c>
      <c r="G92" s="18">
        <v>285000</v>
      </c>
      <c r="H92" s="19">
        <f t="shared" si="2"/>
        <v>0.05</v>
      </c>
      <c r="I92" s="19">
        <v>0.5</v>
      </c>
      <c r="J92" s="23">
        <f t="shared" si="3"/>
        <v>-0.45</v>
      </c>
    </row>
    <row r="93" spans="1:10" s="2" customFormat="1" ht="18" customHeight="1" outlineLevel="1">
      <c r="A93" s="20" t="s">
        <v>238</v>
      </c>
      <c r="B93" s="15"/>
      <c r="C93" s="16"/>
      <c r="D93" s="17"/>
      <c r="E93" s="18">
        <f>SUBTOTAL(9,E92)</f>
        <v>300000</v>
      </c>
      <c r="F93" s="18">
        <f>SUBTOTAL(9,F92)</f>
        <v>15000</v>
      </c>
      <c r="G93" s="18">
        <f>SUBTOTAL(9,G92)</f>
        <v>285000</v>
      </c>
      <c r="H93" s="19">
        <f t="shared" si="2"/>
        <v>0.05</v>
      </c>
      <c r="I93" s="19">
        <v>0.5</v>
      </c>
      <c r="J93" s="23">
        <f t="shared" si="3"/>
        <v>-0.45</v>
      </c>
    </row>
    <row r="94" spans="1:10" s="2" customFormat="1" ht="18" customHeight="1" outlineLevel="1">
      <c r="A94" s="15" t="s">
        <v>239</v>
      </c>
      <c r="B94" s="15" t="s">
        <v>240</v>
      </c>
      <c r="C94" s="16" t="s">
        <v>241</v>
      </c>
      <c r="D94" s="17" t="s">
        <v>242</v>
      </c>
      <c r="E94" s="18">
        <v>396370</v>
      </c>
      <c r="F94" s="18">
        <v>45250.1</v>
      </c>
      <c r="G94" s="18">
        <v>354119.9</v>
      </c>
      <c r="H94" s="19">
        <f t="shared" si="2"/>
        <v>0.11416126346595352</v>
      </c>
      <c r="I94" s="19">
        <v>0.5</v>
      </c>
      <c r="J94" s="23">
        <f t="shared" si="3"/>
        <v>-0.3858387365340465</v>
      </c>
    </row>
    <row r="95" spans="1:10" s="2" customFormat="1" ht="18" customHeight="1" outlineLevel="1">
      <c r="A95" s="20" t="s">
        <v>243</v>
      </c>
      <c r="B95" s="15"/>
      <c r="C95" s="16"/>
      <c r="D95" s="17"/>
      <c r="E95" s="18">
        <f>SUBTOTAL(9,E94)</f>
        <v>396370</v>
      </c>
      <c r="F95" s="18">
        <f>SUBTOTAL(9,F94)</f>
        <v>45250.1</v>
      </c>
      <c r="G95" s="18">
        <f>SUBTOTAL(9,G94)</f>
        <v>354119.9</v>
      </c>
      <c r="H95" s="19">
        <f t="shared" si="2"/>
        <v>0.11416126346595352</v>
      </c>
      <c r="I95" s="19">
        <v>0.5</v>
      </c>
      <c r="J95" s="23">
        <f t="shared" si="3"/>
        <v>-0.3858387365340465</v>
      </c>
    </row>
    <row r="96" spans="1:10" s="2" customFormat="1" ht="18" customHeight="1" outlineLevel="1">
      <c r="A96" s="15" t="s">
        <v>244</v>
      </c>
      <c r="B96" s="15">
        <v>515007</v>
      </c>
      <c r="C96" s="16" t="s">
        <v>245</v>
      </c>
      <c r="D96" s="17" t="s">
        <v>246</v>
      </c>
      <c r="E96" s="18">
        <v>2236555.12</v>
      </c>
      <c r="F96" s="18">
        <v>0</v>
      </c>
      <c r="G96" s="18" t="s">
        <v>247</v>
      </c>
      <c r="H96" s="19">
        <f t="shared" si="2"/>
        <v>0</v>
      </c>
      <c r="I96" s="19">
        <v>0.5</v>
      </c>
      <c r="J96" s="23">
        <f t="shared" si="3"/>
        <v>-0.5</v>
      </c>
    </row>
    <row r="97" spans="1:10" s="2" customFormat="1" ht="18" customHeight="1" outlineLevel="1">
      <c r="A97" s="15" t="s">
        <v>244</v>
      </c>
      <c r="B97" s="15" t="s">
        <v>248</v>
      </c>
      <c r="C97" s="16" t="s">
        <v>249</v>
      </c>
      <c r="D97" s="17" t="s">
        <v>250</v>
      </c>
      <c r="E97" s="18">
        <v>146787.8</v>
      </c>
      <c r="F97" s="18">
        <v>0</v>
      </c>
      <c r="G97" s="18" t="s">
        <v>251</v>
      </c>
      <c r="H97" s="19">
        <f t="shared" si="2"/>
        <v>0</v>
      </c>
      <c r="I97" s="19">
        <v>0.5</v>
      </c>
      <c r="J97" s="23">
        <f t="shared" si="3"/>
        <v>-0.5</v>
      </c>
    </row>
    <row r="98" spans="1:10" s="2" customFormat="1" ht="18" customHeight="1" outlineLevel="1">
      <c r="A98" s="20" t="s">
        <v>252</v>
      </c>
      <c r="B98" s="15"/>
      <c r="C98" s="16"/>
      <c r="D98" s="17"/>
      <c r="E98" s="18">
        <f>SUBTOTAL(9,E96:E97)</f>
        <v>2383342.92</v>
      </c>
      <c r="F98" s="18">
        <f>SUBTOTAL(9,F96:F97)</f>
        <v>0</v>
      </c>
      <c r="G98" s="18">
        <f>SUBTOTAL(9,G96:G97)</f>
        <v>0</v>
      </c>
      <c r="H98" s="19">
        <f t="shared" si="2"/>
        <v>0</v>
      </c>
      <c r="I98" s="19">
        <v>0.5</v>
      </c>
      <c r="J98" s="23">
        <f t="shared" si="3"/>
        <v>-0.5</v>
      </c>
    </row>
    <row r="99" spans="1:10" s="2" customFormat="1" ht="18" customHeight="1" outlineLevel="2">
      <c r="A99" s="15" t="s">
        <v>253</v>
      </c>
      <c r="B99" s="15" t="s">
        <v>254</v>
      </c>
      <c r="C99" s="16" t="s">
        <v>255</v>
      </c>
      <c r="D99" s="17" t="s">
        <v>49</v>
      </c>
      <c r="E99" s="18">
        <v>100000</v>
      </c>
      <c r="F99" s="18">
        <v>0</v>
      </c>
      <c r="G99" s="18">
        <v>100000</v>
      </c>
      <c r="H99" s="19">
        <f t="shared" si="2"/>
        <v>0</v>
      </c>
      <c r="I99" s="19">
        <v>0.5</v>
      </c>
      <c r="J99" s="23">
        <f t="shared" si="3"/>
        <v>-0.5</v>
      </c>
    </row>
    <row r="100" spans="1:10" s="2" customFormat="1" ht="18" customHeight="1" outlineLevel="1">
      <c r="A100" s="20" t="s">
        <v>256</v>
      </c>
      <c r="B100" s="15"/>
      <c r="C100" s="16"/>
      <c r="D100" s="17"/>
      <c r="E100" s="18">
        <f>SUBTOTAL(9,E99:E99)</f>
        <v>100000</v>
      </c>
      <c r="F100" s="18">
        <f>SUBTOTAL(9,F99:F99)</f>
        <v>0</v>
      </c>
      <c r="G100" s="18">
        <f>SUBTOTAL(9,G99:G99)</f>
        <v>100000</v>
      </c>
      <c r="H100" s="19">
        <f t="shared" si="2"/>
        <v>0</v>
      </c>
      <c r="I100" s="19">
        <v>0.5</v>
      </c>
      <c r="J100" s="23">
        <f t="shared" si="3"/>
        <v>-0.5</v>
      </c>
    </row>
    <row r="101" spans="1:10" s="2" customFormat="1" ht="18" customHeight="1" outlineLevel="1">
      <c r="A101" s="15" t="s">
        <v>257</v>
      </c>
      <c r="B101" s="15" t="s">
        <v>258</v>
      </c>
      <c r="C101" s="16" t="s">
        <v>259</v>
      </c>
      <c r="D101" s="17" t="s">
        <v>260</v>
      </c>
      <c r="E101" s="18">
        <v>116411.02</v>
      </c>
      <c r="F101" s="18">
        <v>39431.4</v>
      </c>
      <c r="G101" s="18">
        <v>32979.62</v>
      </c>
      <c r="H101" s="19">
        <f t="shared" si="2"/>
        <v>0.3387256636012639</v>
      </c>
      <c r="I101" s="19">
        <v>0.5</v>
      </c>
      <c r="J101" s="23">
        <f t="shared" si="3"/>
        <v>-0.16127433639873612</v>
      </c>
    </row>
    <row r="102" spans="1:10" s="2" customFormat="1" ht="18" customHeight="1" outlineLevel="1">
      <c r="A102" s="15" t="s">
        <v>257</v>
      </c>
      <c r="B102" s="15" t="s">
        <v>261</v>
      </c>
      <c r="C102" s="16" t="s">
        <v>262</v>
      </c>
      <c r="D102" s="17" t="s">
        <v>260</v>
      </c>
      <c r="E102" s="18">
        <v>123174</v>
      </c>
      <c r="F102" s="18">
        <v>64020.04</v>
      </c>
      <c r="G102" s="18">
        <v>99153.96</v>
      </c>
      <c r="H102" s="19">
        <f t="shared" si="2"/>
        <v>0.5197528699238476</v>
      </c>
      <c r="I102" s="19">
        <v>0.5</v>
      </c>
      <c r="J102" s="23">
        <f t="shared" si="3"/>
        <v>0.019752869923847616</v>
      </c>
    </row>
    <row r="103" spans="1:10" s="2" customFormat="1" ht="18" customHeight="1" outlineLevel="1">
      <c r="A103" s="15" t="s">
        <v>257</v>
      </c>
      <c r="B103" s="15" t="s">
        <v>263</v>
      </c>
      <c r="C103" s="16" t="s">
        <v>264</v>
      </c>
      <c r="D103" s="17" t="s">
        <v>265</v>
      </c>
      <c r="E103" s="18">
        <v>238465.2</v>
      </c>
      <c r="F103" s="18">
        <v>31515.8</v>
      </c>
      <c r="G103" s="18">
        <v>206949.4</v>
      </c>
      <c r="H103" s="19">
        <f t="shared" si="2"/>
        <v>0.13216100294718056</v>
      </c>
      <c r="I103" s="19">
        <v>0.5</v>
      </c>
      <c r="J103" s="23">
        <f t="shared" si="3"/>
        <v>-0.3678389970528194</v>
      </c>
    </row>
    <row r="104" spans="1:10" s="2" customFormat="1" ht="18" customHeight="1" outlineLevel="1">
      <c r="A104" s="15" t="s">
        <v>257</v>
      </c>
      <c r="B104" s="15" t="s">
        <v>266</v>
      </c>
      <c r="C104" s="16" t="s">
        <v>267</v>
      </c>
      <c r="D104" s="17" t="s">
        <v>268</v>
      </c>
      <c r="E104" s="18">
        <v>288000</v>
      </c>
      <c r="F104" s="18">
        <v>17801</v>
      </c>
      <c r="G104" s="18">
        <v>270199</v>
      </c>
      <c r="H104" s="19">
        <f t="shared" si="2"/>
        <v>0.061809027777777775</v>
      </c>
      <c r="I104" s="19">
        <v>0.5</v>
      </c>
      <c r="J104" s="23">
        <f t="shared" si="3"/>
        <v>-0.43819097222222225</v>
      </c>
    </row>
    <row r="105" spans="1:10" s="2" customFormat="1" ht="18" customHeight="1" outlineLevel="2">
      <c r="A105" s="15" t="s">
        <v>257</v>
      </c>
      <c r="B105" s="15" t="s">
        <v>269</v>
      </c>
      <c r="C105" s="16" t="s">
        <v>270</v>
      </c>
      <c r="D105" s="17" t="s">
        <v>271</v>
      </c>
      <c r="E105" s="18">
        <v>49000</v>
      </c>
      <c r="F105" s="18">
        <v>2450</v>
      </c>
      <c r="G105" s="18">
        <v>46550</v>
      </c>
      <c r="H105" s="19">
        <f t="shared" si="2"/>
        <v>0.05</v>
      </c>
      <c r="I105" s="19">
        <v>0.5</v>
      </c>
      <c r="J105" s="23">
        <f t="shared" si="3"/>
        <v>-0.45</v>
      </c>
    </row>
    <row r="106" spans="1:10" s="2" customFormat="1" ht="18" customHeight="1" outlineLevel="2">
      <c r="A106" s="15" t="s">
        <v>257</v>
      </c>
      <c r="B106" s="15" t="s">
        <v>272</v>
      </c>
      <c r="C106" s="16" t="s">
        <v>207</v>
      </c>
      <c r="D106" s="17" t="s">
        <v>273</v>
      </c>
      <c r="E106" s="18">
        <v>100000</v>
      </c>
      <c r="F106" s="18">
        <v>5000</v>
      </c>
      <c r="G106" s="18">
        <v>95000</v>
      </c>
      <c r="H106" s="19">
        <f t="shared" si="2"/>
        <v>0.05</v>
      </c>
      <c r="I106" s="19">
        <v>0.5</v>
      </c>
      <c r="J106" s="23">
        <f t="shared" si="3"/>
        <v>-0.45</v>
      </c>
    </row>
    <row r="107" spans="1:10" s="2" customFormat="1" ht="18" customHeight="1" outlineLevel="2">
      <c r="A107" s="15" t="s">
        <v>257</v>
      </c>
      <c r="B107" s="15" t="s">
        <v>274</v>
      </c>
      <c r="C107" s="16" t="s">
        <v>275</v>
      </c>
      <c r="D107" s="17" t="s">
        <v>268</v>
      </c>
      <c r="E107" s="18">
        <v>1800000</v>
      </c>
      <c r="F107" s="18">
        <v>90000</v>
      </c>
      <c r="G107" s="18">
        <v>1710000</v>
      </c>
      <c r="H107" s="19">
        <f t="shared" si="2"/>
        <v>0.05</v>
      </c>
      <c r="I107" s="19">
        <v>0.5</v>
      </c>
      <c r="J107" s="23">
        <f t="shared" si="3"/>
        <v>-0.45</v>
      </c>
    </row>
    <row r="108" spans="1:10" s="2" customFormat="1" ht="18" customHeight="1" outlineLevel="1">
      <c r="A108" s="20" t="s">
        <v>276</v>
      </c>
      <c r="B108" s="15"/>
      <c r="C108" s="16"/>
      <c r="D108" s="17"/>
      <c r="E108" s="18">
        <f>SUBTOTAL(9,E101:E107)</f>
        <v>2715050.2199999997</v>
      </c>
      <c r="F108" s="18">
        <f>SUBTOTAL(9,F101:F107)</f>
        <v>250218.24</v>
      </c>
      <c r="G108" s="18">
        <f>SUBTOTAL(9,G101:G107)</f>
        <v>2460831.98</v>
      </c>
      <c r="H108" s="19">
        <f t="shared" si="2"/>
        <v>0.09215970966459693</v>
      </c>
      <c r="I108" s="19">
        <v>0.5</v>
      </c>
      <c r="J108" s="23">
        <f t="shared" si="3"/>
        <v>-0.4078402903354031</v>
      </c>
    </row>
    <row r="109" spans="1:10" s="2" customFormat="1" ht="18" customHeight="1" outlineLevel="2">
      <c r="A109" s="15" t="s">
        <v>277</v>
      </c>
      <c r="B109" s="15" t="s">
        <v>278</v>
      </c>
      <c r="C109" s="16" t="s">
        <v>279</v>
      </c>
      <c r="D109" s="17" t="s">
        <v>55</v>
      </c>
      <c r="E109" s="18">
        <v>285062.5</v>
      </c>
      <c r="F109" s="18">
        <v>9457</v>
      </c>
      <c r="G109" s="18">
        <v>273705.5</v>
      </c>
      <c r="H109" s="19">
        <f t="shared" si="2"/>
        <v>0.033175180881385664</v>
      </c>
      <c r="I109" s="19">
        <v>0.5</v>
      </c>
      <c r="J109" s="23">
        <f t="shared" si="3"/>
        <v>-0.46682481911861434</v>
      </c>
    </row>
    <row r="110" spans="1:10" s="2" customFormat="1" ht="18" customHeight="1" outlineLevel="2">
      <c r="A110" s="15" t="s">
        <v>277</v>
      </c>
      <c r="B110" s="15" t="s">
        <v>280</v>
      </c>
      <c r="C110" s="16" t="s">
        <v>281</v>
      </c>
      <c r="D110" s="17" t="s">
        <v>282</v>
      </c>
      <c r="E110" s="18">
        <v>300000</v>
      </c>
      <c r="F110" s="18">
        <v>15000</v>
      </c>
      <c r="G110" s="18">
        <v>285000</v>
      </c>
      <c r="H110" s="19">
        <f t="shared" si="2"/>
        <v>0.05</v>
      </c>
      <c r="I110" s="19">
        <v>0.5</v>
      </c>
      <c r="J110" s="23">
        <f t="shared" si="3"/>
        <v>-0.45</v>
      </c>
    </row>
    <row r="111" spans="1:10" s="2" customFormat="1" ht="18" customHeight="1" outlineLevel="1">
      <c r="A111" s="20" t="s">
        <v>283</v>
      </c>
      <c r="B111" s="15"/>
      <c r="C111" s="16"/>
      <c r="D111" s="17"/>
      <c r="E111" s="18">
        <f>SUBTOTAL(9,E109:E110)</f>
        <v>585062.5</v>
      </c>
      <c r="F111" s="18">
        <f>SUBTOTAL(9,F109:F110)</f>
        <v>24457</v>
      </c>
      <c r="G111" s="18">
        <f>SUBTOTAL(9,G109:G110)</f>
        <v>558705.5</v>
      </c>
      <c r="H111" s="19">
        <f t="shared" si="2"/>
        <v>0.04180237154150197</v>
      </c>
      <c r="I111" s="19">
        <v>0.5</v>
      </c>
      <c r="J111" s="23">
        <f t="shared" si="3"/>
        <v>-0.45819762845849804</v>
      </c>
    </row>
    <row r="112" spans="1:10" s="2" customFormat="1" ht="18" customHeight="1" outlineLevel="2">
      <c r="A112" s="15" t="s">
        <v>284</v>
      </c>
      <c r="B112" s="15" t="s">
        <v>285</v>
      </c>
      <c r="C112" s="16" t="s">
        <v>286</v>
      </c>
      <c r="D112" s="17" t="s">
        <v>287</v>
      </c>
      <c r="E112" s="18">
        <v>77695.51</v>
      </c>
      <c r="F112" s="18">
        <v>3350</v>
      </c>
      <c r="G112" s="18">
        <v>54345.51</v>
      </c>
      <c r="H112" s="19">
        <f t="shared" si="2"/>
        <v>0.04311703469093645</v>
      </c>
      <c r="I112" s="19">
        <v>0.5</v>
      </c>
      <c r="J112" s="23">
        <f t="shared" si="3"/>
        <v>-0.4568829653090635</v>
      </c>
    </row>
    <row r="113" spans="1:10" s="2" customFormat="1" ht="18" customHeight="1" outlineLevel="2">
      <c r="A113" s="15" t="s">
        <v>284</v>
      </c>
      <c r="B113" s="15" t="s">
        <v>288</v>
      </c>
      <c r="C113" s="16" t="s">
        <v>289</v>
      </c>
      <c r="D113" s="17" t="s">
        <v>290</v>
      </c>
      <c r="E113" s="18">
        <v>41884.16</v>
      </c>
      <c r="F113" s="18">
        <v>24665.89</v>
      </c>
      <c r="G113" s="18">
        <v>17218.27</v>
      </c>
      <c r="H113" s="19">
        <f t="shared" si="2"/>
        <v>0.5889073578173705</v>
      </c>
      <c r="I113" s="19">
        <v>0.5</v>
      </c>
      <c r="J113" s="23">
        <f t="shared" si="3"/>
        <v>0.08890735781737047</v>
      </c>
    </row>
    <row r="114" spans="1:10" s="2" customFormat="1" ht="18" customHeight="1" outlineLevel="2">
      <c r="A114" s="15" t="s">
        <v>284</v>
      </c>
      <c r="B114" s="15" t="s">
        <v>291</v>
      </c>
      <c r="C114" s="16" t="s">
        <v>292</v>
      </c>
      <c r="D114" s="17" t="s">
        <v>293</v>
      </c>
      <c r="E114" s="18">
        <v>34233</v>
      </c>
      <c r="F114" s="18">
        <v>7291.77</v>
      </c>
      <c r="G114" s="18">
        <v>26941.23</v>
      </c>
      <c r="H114" s="19">
        <f t="shared" si="2"/>
        <v>0.21300411883270529</v>
      </c>
      <c r="I114" s="19">
        <v>0.5</v>
      </c>
      <c r="J114" s="23">
        <f t="shared" si="3"/>
        <v>-0.2869958811672947</v>
      </c>
    </row>
    <row r="115" spans="1:10" s="2" customFormat="1" ht="18" customHeight="1" outlineLevel="2">
      <c r="A115" s="15" t="s">
        <v>284</v>
      </c>
      <c r="B115" s="15" t="s">
        <v>294</v>
      </c>
      <c r="C115" s="16" t="s">
        <v>295</v>
      </c>
      <c r="D115" s="17" t="s">
        <v>296</v>
      </c>
      <c r="E115" s="18">
        <v>44399.28</v>
      </c>
      <c r="F115" s="18">
        <v>31774</v>
      </c>
      <c r="G115" s="18">
        <v>12625.28</v>
      </c>
      <c r="H115" s="19">
        <f t="shared" si="2"/>
        <v>0.7156422356398573</v>
      </c>
      <c r="I115" s="19">
        <v>0.5</v>
      </c>
      <c r="J115" s="23">
        <f t="shared" si="3"/>
        <v>0.2156422356398573</v>
      </c>
    </row>
    <row r="116" spans="1:10" s="2" customFormat="1" ht="18" customHeight="1" outlineLevel="2">
      <c r="A116" s="15" t="s">
        <v>284</v>
      </c>
      <c r="B116" s="15" t="s">
        <v>297</v>
      </c>
      <c r="C116" s="16" t="s">
        <v>298</v>
      </c>
      <c r="D116" s="17" t="s">
        <v>299</v>
      </c>
      <c r="E116" s="18">
        <v>3797867.13</v>
      </c>
      <c r="F116" s="18">
        <v>612329.87</v>
      </c>
      <c r="G116" s="18">
        <v>3215373.26</v>
      </c>
      <c r="H116" s="19">
        <f t="shared" si="2"/>
        <v>0.16122993486609943</v>
      </c>
      <c r="I116" s="19">
        <v>0.5</v>
      </c>
      <c r="J116" s="23">
        <f t="shared" si="3"/>
        <v>-0.33877006513390057</v>
      </c>
    </row>
    <row r="117" spans="1:10" s="2" customFormat="1" ht="18" customHeight="1" outlineLevel="2">
      <c r="A117" s="15" t="s">
        <v>284</v>
      </c>
      <c r="B117" s="15" t="s">
        <v>300</v>
      </c>
      <c r="C117" s="16" t="s">
        <v>301</v>
      </c>
      <c r="D117" s="17" t="s">
        <v>302</v>
      </c>
      <c r="E117" s="18">
        <v>300000</v>
      </c>
      <c r="F117" s="18">
        <v>18833.4</v>
      </c>
      <c r="G117" s="18">
        <v>281166.6</v>
      </c>
      <c r="H117" s="19">
        <f t="shared" si="2"/>
        <v>0.062778</v>
      </c>
      <c r="I117" s="19">
        <v>0.5</v>
      </c>
      <c r="J117" s="23">
        <f t="shared" si="3"/>
        <v>-0.437222</v>
      </c>
    </row>
    <row r="118" spans="1:10" s="2" customFormat="1" ht="18" customHeight="1" outlineLevel="2">
      <c r="A118" s="15" t="s">
        <v>284</v>
      </c>
      <c r="B118" s="15" t="s">
        <v>303</v>
      </c>
      <c r="C118" s="16" t="s">
        <v>304</v>
      </c>
      <c r="D118" s="17" t="s">
        <v>305</v>
      </c>
      <c r="E118" s="18">
        <v>250000</v>
      </c>
      <c r="F118" s="18">
        <v>22023.49</v>
      </c>
      <c r="G118" s="18">
        <v>227976.51</v>
      </c>
      <c r="H118" s="19">
        <f t="shared" si="2"/>
        <v>0.08809396000000001</v>
      </c>
      <c r="I118" s="19">
        <v>0.5</v>
      </c>
      <c r="J118" s="23">
        <f t="shared" si="3"/>
        <v>-0.41190604</v>
      </c>
    </row>
    <row r="119" spans="1:10" s="2" customFormat="1" ht="18" customHeight="1" outlineLevel="2">
      <c r="A119" s="15" t="s">
        <v>284</v>
      </c>
      <c r="B119" s="15" t="s">
        <v>306</v>
      </c>
      <c r="C119" s="16" t="s">
        <v>307</v>
      </c>
      <c r="D119" s="17" t="s">
        <v>296</v>
      </c>
      <c r="E119" s="18">
        <v>250000</v>
      </c>
      <c r="F119" s="18">
        <v>12500</v>
      </c>
      <c r="G119" s="18">
        <v>237500</v>
      </c>
      <c r="H119" s="19">
        <f t="shared" si="2"/>
        <v>0.05</v>
      </c>
      <c r="I119" s="19">
        <v>0.5</v>
      </c>
      <c r="J119" s="23">
        <f t="shared" si="3"/>
        <v>-0.45</v>
      </c>
    </row>
    <row r="120" spans="1:10" s="2" customFormat="1" ht="18" customHeight="1" outlineLevel="2">
      <c r="A120" s="15" t="s">
        <v>284</v>
      </c>
      <c r="B120" s="15" t="s">
        <v>308</v>
      </c>
      <c r="C120" s="16" t="s">
        <v>309</v>
      </c>
      <c r="D120" s="17" t="s">
        <v>310</v>
      </c>
      <c r="E120" s="18">
        <v>300000</v>
      </c>
      <c r="F120" s="18">
        <v>15000</v>
      </c>
      <c r="G120" s="18">
        <v>285000</v>
      </c>
      <c r="H120" s="19">
        <f t="shared" si="2"/>
        <v>0.05</v>
      </c>
      <c r="I120" s="19">
        <v>0.5</v>
      </c>
      <c r="J120" s="23">
        <f t="shared" si="3"/>
        <v>-0.45</v>
      </c>
    </row>
    <row r="121" spans="1:10" s="2" customFormat="1" ht="18" customHeight="1" outlineLevel="2">
      <c r="A121" s="15" t="s">
        <v>284</v>
      </c>
      <c r="B121" s="15" t="s">
        <v>311</v>
      </c>
      <c r="C121" s="16" t="s">
        <v>312</v>
      </c>
      <c r="D121" s="17" t="s">
        <v>296</v>
      </c>
      <c r="E121" s="18">
        <v>300000</v>
      </c>
      <c r="F121" s="18">
        <v>15000</v>
      </c>
      <c r="G121" s="18">
        <v>285000</v>
      </c>
      <c r="H121" s="19">
        <f t="shared" si="2"/>
        <v>0.05</v>
      </c>
      <c r="I121" s="19">
        <v>0.5</v>
      </c>
      <c r="J121" s="23">
        <f t="shared" si="3"/>
        <v>-0.45</v>
      </c>
    </row>
    <row r="122" spans="1:10" s="2" customFormat="1" ht="18" customHeight="1" outlineLevel="2">
      <c r="A122" s="15" t="s">
        <v>284</v>
      </c>
      <c r="B122" s="15" t="s">
        <v>313</v>
      </c>
      <c r="C122" s="16" t="s">
        <v>96</v>
      </c>
      <c r="D122" s="17" t="s">
        <v>314</v>
      </c>
      <c r="E122" s="18">
        <v>85000</v>
      </c>
      <c r="F122" s="18">
        <v>4250</v>
      </c>
      <c r="G122" s="18">
        <v>80750</v>
      </c>
      <c r="H122" s="19">
        <f t="shared" si="2"/>
        <v>0.05</v>
      </c>
      <c r="I122" s="19">
        <v>0.5</v>
      </c>
      <c r="J122" s="23">
        <f t="shared" si="3"/>
        <v>-0.45</v>
      </c>
    </row>
    <row r="123" spans="1:10" s="2" customFormat="1" ht="18" customHeight="1" outlineLevel="1">
      <c r="A123" s="20" t="s">
        <v>315</v>
      </c>
      <c r="B123" s="15"/>
      <c r="C123" s="16"/>
      <c r="D123" s="17"/>
      <c r="E123" s="18">
        <f>SUBTOTAL(9,E112:E122)</f>
        <v>5481079.08</v>
      </c>
      <c r="F123" s="18">
        <f>SUBTOTAL(9,F112:F122)</f>
        <v>767018.42</v>
      </c>
      <c r="G123" s="18">
        <f>SUBTOTAL(9,G112:G122)</f>
        <v>4723896.66</v>
      </c>
      <c r="H123" s="19">
        <f t="shared" si="2"/>
        <v>0.13993930917705352</v>
      </c>
      <c r="I123" s="19">
        <v>0.5</v>
      </c>
      <c r="J123" s="23">
        <f t="shared" si="3"/>
        <v>-0.36006069082294645</v>
      </c>
    </row>
    <row r="124" spans="1:10" s="2" customFormat="1" ht="18" customHeight="1" outlineLevel="1">
      <c r="A124" s="15" t="s">
        <v>316</v>
      </c>
      <c r="B124" s="15" t="s">
        <v>317</v>
      </c>
      <c r="C124" s="16" t="s">
        <v>318</v>
      </c>
      <c r="D124" s="17" t="s">
        <v>319</v>
      </c>
      <c r="E124" s="18">
        <v>133838</v>
      </c>
      <c r="F124" s="18">
        <v>3828.03</v>
      </c>
      <c r="G124" s="18">
        <v>130009.97</v>
      </c>
      <c r="H124" s="19">
        <f t="shared" si="2"/>
        <v>0.028601966556583334</v>
      </c>
      <c r="I124" s="19">
        <v>0.5</v>
      </c>
      <c r="J124" s="23">
        <f t="shared" si="3"/>
        <v>-0.4713980334434167</v>
      </c>
    </row>
    <row r="125" spans="1:10" s="2" customFormat="1" ht="18" customHeight="1" outlineLevel="1">
      <c r="A125" s="15" t="s">
        <v>316</v>
      </c>
      <c r="B125" s="15" t="s">
        <v>320</v>
      </c>
      <c r="C125" s="16" t="s">
        <v>321</v>
      </c>
      <c r="D125" s="17" t="s">
        <v>322</v>
      </c>
      <c r="E125" s="18">
        <v>642269.87</v>
      </c>
      <c r="F125" s="18">
        <v>1155914.04</v>
      </c>
      <c r="G125" s="18">
        <v>580355.83</v>
      </c>
      <c r="H125" s="19">
        <f t="shared" si="2"/>
        <v>1.7997326264113869</v>
      </c>
      <c r="I125" s="19">
        <v>0.5</v>
      </c>
      <c r="J125" s="23">
        <f t="shared" si="3"/>
        <v>1.2997326264113869</v>
      </c>
    </row>
    <row r="126" spans="1:10" s="2" customFormat="1" ht="18" customHeight="1" outlineLevel="1">
      <c r="A126" s="15" t="s">
        <v>316</v>
      </c>
      <c r="B126" s="15" t="s">
        <v>323</v>
      </c>
      <c r="C126" s="16" t="s">
        <v>324</v>
      </c>
      <c r="D126" s="17" t="s">
        <v>325</v>
      </c>
      <c r="E126" s="18">
        <v>71731.28</v>
      </c>
      <c r="F126" s="18">
        <v>17344.3</v>
      </c>
      <c r="G126" s="18">
        <v>54386.98</v>
      </c>
      <c r="H126" s="19">
        <f t="shared" si="2"/>
        <v>0.24179549005677858</v>
      </c>
      <c r="I126" s="19">
        <v>0.5</v>
      </c>
      <c r="J126" s="23">
        <f t="shared" si="3"/>
        <v>-0.2582045099432214</v>
      </c>
    </row>
    <row r="127" spans="1:10" s="2" customFormat="1" ht="18" customHeight="1" outlineLevel="1">
      <c r="A127" s="15" t="s">
        <v>316</v>
      </c>
      <c r="B127" s="15" t="s">
        <v>326</v>
      </c>
      <c r="C127" s="16" t="s">
        <v>327</v>
      </c>
      <c r="D127" s="17" t="s">
        <v>322</v>
      </c>
      <c r="E127" s="18">
        <v>90970</v>
      </c>
      <c r="F127" s="18">
        <v>49121.37</v>
      </c>
      <c r="G127" s="18">
        <v>75848.63</v>
      </c>
      <c r="H127" s="19">
        <f t="shared" si="2"/>
        <v>0.539973287897109</v>
      </c>
      <c r="I127" s="19">
        <v>0.5</v>
      </c>
      <c r="J127" s="23">
        <f t="shared" si="3"/>
        <v>0.03997328789710897</v>
      </c>
    </row>
    <row r="128" spans="1:10" s="2" customFormat="1" ht="18" customHeight="1" outlineLevel="1">
      <c r="A128" s="15" t="s">
        <v>316</v>
      </c>
      <c r="B128" s="15" t="s">
        <v>328</v>
      </c>
      <c r="C128" s="16" t="s">
        <v>329</v>
      </c>
      <c r="D128" s="17" t="s">
        <v>330</v>
      </c>
      <c r="E128" s="18">
        <v>82305.52</v>
      </c>
      <c r="F128" s="18">
        <v>40863.69</v>
      </c>
      <c r="G128" s="18">
        <v>41441.83</v>
      </c>
      <c r="H128" s="19">
        <f t="shared" si="2"/>
        <v>0.4964878418847241</v>
      </c>
      <c r="I128" s="19">
        <v>0.5</v>
      </c>
      <c r="J128" s="23">
        <f t="shared" si="3"/>
        <v>-0.0035121581152758874</v>
      </c>
    </row>
    <row r="129" spans="1:10" s="2" customFormat="1" ht="18" customHeight="1" outlineLevel="1">
      <c r="A129" s="15" t="s">
        <v>316</v>
      </c>
      <c r="B129" s="15" t="s">
        <v>331</v>
      </c>
      <c r="C129" s="16" t="s">
        <v>332</v>
      </c>
      <c r="D129" s="17" t="s">
        <v>333</v>
      </c>
      <c r="E129" s="18">
        <v>12727.17</v>
      </c>
      <c r="F129" s="18"/>
      <c r="G129" s="18">
        <v>12727.17</v>
      </c>
      <c r="H129" s="19">
        <f t="shared" si="2"/>
        <v>0</v>
      </c>
      <c r="I129" s="19">
        <v>0.5</v>
      </c>
      <c r="J129" s="23">
        <f t="shared" si="3"/>
        <v>-0.5</v>
      </c>
    </row>
    <row r="130" spans="1:10" s="2" customFormat="1" ht="18" customHeight="1" outlineLevel="1">
      <c r="A130" s="15" t="s">
        <v>316</v>
      </c>
      <c r="B130" s="15" t="s">
        <v>334</v>
      </c>
      <c r="C130" s="16" t="s">
        <v>335</v>
      </c>
      <c r="D130" s="17" t="s">
        <v>322</v>
      </c>
      <c r="E130" s="18">
        <v>245355.4</v>
      </c>
      <c r="F130" s="18">
        <v>176373.48</v>
      </c>
      <c r="G130" s="18">
        <v>135981.92</v>
      </c>
      <c r="H130" s="19">
        <f t="shared" si="2"/>
        <v>0.7188489839636707</v>
      </c>
      <c r="I130" s="19">
        <v>0.5</v>
      </c>
      <c r="J130" s="23">
        <f t="shared" si="3"/>
        <v>0.2188489839636707</v>
      </c>
    </row>
    <row r="131" spans="1:10" s="2" customFormat="1" ht="18" customHeight="1" outlineLevel="1">
      <c r="A131" s="15" t="s">
        <v>316</v>
      </c>
      <c r="B131" s="15" t="s">
        <v>336</v>
      </c>
      <c r="C131" s="16" t="s">
        <v>337</v>
      </c>
      <c r="D131" s="17" t="s">
        <v>338</v>
      </c>
      <c r="E131" s="18">
        <v>10107.59</v>
      </c>
      <c r="F131" s="18">
        <v>10107.59</v>
      </c>
      <c r="G131" s="18">
        <v>0</v>
      </c>
      <c r="H131" s="19">
        <f t="shared" si="2"/>
        <v>1</v>
      </c>
      <c r="I131" s="19">
        <v>0.5</v>
      </c>
      <c r="J131" s="23">
        <f t="shared" si="3"/>
        <v>0.5</v>
      </c>
    </row>
    <row r="132" spans="1:10" s="2" customFormat="1" ht="18" customHeight="1" outlineLevel="1">
      <c r="A132" s="15" t="s">
        <v>316</v>
      </c>
      <c r="B132" s="15" t="s">
        <v>339</v>
      </c>
      <c r="C132" s="16" t="s">
        <v>340</v>
      </c>
      <c r="D132" s="17" t="s">
        <v>341</v>
      </c>
      <c r="E132" s="18">
        <v>262797.08</v>
      </c>
      <c r="F132" s="18">
        <v>59321.3</v>
      </c>
      <c r="G132" s="18">
        <v>192525.78</v>
      </c>
      <c r="H132" s="19">
        <f aca="true" t="shared" si="4" ref="H132:H195">F132/E132</f>
        <v>0.22573043810075819</v>
      </c>
      <c r="I132" s="19">
        <v>0.5</v>
      </c>
      <c r="J132" s="23">
        <f t="shared" si="3"/>
        <v>-0.2742695618992418</v>
      </c>
    </row>
    <row r="133" spans="1:10" s="2" customFormat="1" ht="18" customHeight="1" outlineLevel="1">
      <c r="A133" s="15" t="s">
        <v>316</v>
      </c>
      <c r="B133" s="15" t="s">
        <v>342</v>
      </c>
      <c r="C133" s="16" t="s">
        <v>16</v>
      </c>
      <c r="D133" s="17" t="s">
        <v>343</v>
      </c>
      <c r="E133" s="18">
        <v>130000</v>
      </c>
      <c r="F133" s="18">
        <v>6500</v>
      </c>
      <c r="G133" s="18">
        <v>123500</v>
      </c>
      <c r="H133" s="19">
        <f t="shared" si="4"/>
        <v>0.05</v>
      </c>
      <c r="I133" s="19">
        <v>0.5</v>
      </c>
      <c r="J133" s="23">
        <f aca="true" t="shared" si="5" ref="J133:J196">H133-I133</f>
        <v>-0.45</v>
      </c>
    </row>
    <row r="134" spans="1:10" s="2" customFormat="1" ht="18" customHeight="1" outlineLevel="1">
      <c r="A134" s="15" t="s">
        <v>316</v>
      </c>
      <c r="B134" s="15" t="s">
        <v>344</v>
      </c>
      <c r="C134" s="16" t="s">
        <v>16</v>
      </c>
      <c r="D134" s="17" t="s">
        <v>330</v>
      </c>
      <c r="E134" s="18">
        <v>610000</v>
      </c>
      <c r="F134" s="18">
        <v>11000</v>
      </c>
      <c r="G134" s="18">
        <v>599000</v>
      </c>
      <c r="H134" s="19">
        <f t="shared" si="4"/>
        <v>0.018032786885245903</v>
      </c>
      <c r="I134" s="19">
        <v>0.5</v>
      </c>
      <c r="J134" s="23">
        <f t="shared" si="5"/>
        <v>-0.4819672131147541</v>
      </c>
    </row>
    <row r="135" spans="1:10" s="2" customFormat="1" ht="18" customHeight="1" outlineLevel="2">
      <c r="A135" s="15" t="s">
        <v>316</v>
      </c>
      <c r="B135" s="15" t="s">
        <v>345</v>
      </c>
      <c r="C135" s="16" t="s">
        <v>346</v>
      </c>
      <c r="D135" s="17" t="s">
        <v>347</v>
      </c>
      <c r="E135" s="18">
        <v>110000</v>
      </c>
      <c r="F135" s="18">
        <v>5500</v>
      </c>
      <c r="G135" s="18">
        <v>104500</v>
      </c>
      <c r="H135" s="19">
        <f t="shared" si="4"/>
        <v>0.05</v>
      </c>
      <c r="I135" s="19">
        <v>0.5</v>
      </c>
      <c r="J135" s="23">
        <f t="shared" si="5"/>
        <v>-0.45</v>
      </c>
    </row>
    <row r="136" spans="1:10" s="2" customFormat="1" ht="18" customHeight="1" outlineLevel="2">
      <c r="A136" s="15" t="s">
        <v>316</v>
      </c>
      <c r="B136" s="15" t="s">
        <v>348</v>
      </c>
      <c r="C136" s="16" t="s">
        <v>346</v>
      </c>
      <c r="D136" s="17" t="s">
        <v>349</v>
      </c>
      <c r="E136" s="18">
        <v>110000</v>
      </c>
      <c r="F136" s="18">
        <v>5500</v>
      </c>
      <c r="G136" s="18">
        <v>104500</v>
      </c>
      <c r="H136" s="19">
        <f t="shared" si="4"/>
        <v>0.05</v>
      </c>
      <c r="I136" s="19">
        <v>0.5</v>
      </c>
      <c r="J136" s="23">
        <f t="shared" si="5"/>
        <v>-0.45</v>
      </c>
    </row>
    <row r="137" spans="1:10" s="2" customFormat="1" ht="18" customHeight="1" outlineLevel="2">
      <c r="A137" s="15" t="s">
        <v>316</v>
      </c>
      <c r="B137" s="15" t="s">
        <v>350</v>
      </c>
      <c r="C137" s="16" t="s">
        <v>346</v>
      </c>
      <c r="D137" s="17" t="s">
        <v>341</v>
      </c>
      <c r="E137" s="18">
        <v>670000</v>
      </c>
      <c r="F137" s="18">
        <v>6000</v>
      </c>
      <c r="G137" s="18">
        <v>664000</v>
      </c>
      <c r="H137" s="19">
        <f t="shared" si="4"/>
        <v>0.008955223880597015</v>
      </c>
      <c r="I137" s="19">
        <v>0.5</v>
      </c>
      <c r="J137" s="23">
        <f t="shared" si="5"/>
        <v>-0.491044776119403</v>
      </c>
    </row>
    <row r="138" spans="1:10" s="2" customFormat="1" ht="18" customHeight="1" outlineLevel="2">
      <c r="A138" s="15" t="s">
        <v>316</v>
      </c>
      <c r="B138" s="15" t="s">
        <v>351</v>
      </c>
      <c r="C138" s="16" t="s">
        <v>352</v>
      </c>
      <c r="D138" s="17" t="s">
        <v>353</v>
      </c>
      <c r="E138" s="18">
        <v>100000</v>
      </c>
      <c r="F138" s="18">
        <v>5000</v>
      </c>
      <c r="G138" s="18">
        <v>95000</v>
      </c>
      <c r="H138" s="19">
        <f t="shared" si="4"/>
        <v>0.05</v>
      </c>
      <c r="I138" s="19">
        <v>0.5</v>
      </c>
      <c r="J138" s="23">
        <f t="shared" si="5"/>
        <v>-0.45</v>
      </c>
    </row>
    <row r="139" spans="1:10" s="2" customFormat="1" ht="18" customHeight="1" outlineLevel="2">
      <c r="A139" s="15" t="s">
        <v>316</v>
      </c>
      <c r="B139" s="15" t="s">
        <v>354</v>
      </c>
      <c r="C139" s="16" t="s">
        <v>355</v>
      </c>
      <c r="D139" s="17" t="s">
        <v>356</v>
      </c>
      <c r="E139" s="18">
        <v>800000</v>
      </c>
      <c r="F139" s="18">
        <v>40000</v>
      </c>
      <c r="G139" s="18">
        <v>760000</v>
      </c>
      <c r="H139" s="19">
        <f t="shared" si="4"/>
        <v>0.05</v>
      </c>
      <c r="I139" s="19">
        <v>0.5</v>
      </c>
      <c r="J139" s="23">
        <f t="shared" si="5"/>
        <v>-0.45</v>
      </c>
    </row>
    <row r="140" spans="1:10" s="2" customFormat="1" ht="18" customHeight="1" outlineLevel="2">
      <c r="A140" s="15" t="s">
        <v>316</v>
      </c>
      <c r="B140" s="15" t="s">
        <v>357</v>
      </c>
      <c r="C140" s="16" t="s">
        <v>358</v>
      </c>
      <c r="D140" s="17" t="s">
        <v>333</v>
      </c>
      <c r="E140" s="18">
        <v>30000</v>
      </c>
      <c r="F140" s="18">
        <v>1500</v>
      </c>
      <c r="G140" s="18">
        <v>28500</v>
      </c>
      <c r="H140" s="19">
        <f t="shared" si="4"/>
        <v>0.05</v>
      </c>
      <c r="I140" s="19">
        <v>0.5</v>
      </c>
      <c r="J140" s="23">
        <f t="shared" si="5"/>
        <v>-0.45</v>
      </c>
    </row>
    <row r="141" spans="1:10" s="2" customFormat="1" ht="18" customHeight="1" outlineLevel="2">
      <c r="A141" s="15" t="s">
        <v>316</v>
      </c>
      <c r="B141" s="15" t="s">
        <v>359</v>
      </c>
      <c r="C141" s="16" t="s">
        <v>360</v>
      </c>
      <c r="D141" s="17" t="s">
        <v>322</v>
      </c>
      <c r="E141" s="18">
        <v>1200000</v>
      </c>
      <c r="F141" s="18">
        <v>60000</v>
      </c>
      <c r="G141" s="18">
        <v>1140000</v>
      </c>
      <c r="H141" s="19">
        <f t="shared" si="4"/>
        <v>0.05</v>
      </c>
      <c r="I141" s="19">
        <v>0.5</v>
      </c>
      <c r="J141" s="23">
        <f t="shared" si="5"/>
        <v>-0.45</v>
      </c>
    </row>
    <row r="142" spans="1:10" s="2" customFormat="1" ht="18" customHeight="1" outlineLevel="2">
      <c r="A142" s="15" t="s">
        <v>316</v>
      </c>
      <c r="B142" s="15" t="s">
        <v>361</v>
      </c>
      <c r="C142" s="16" t="s">
        <v>362</v>
      </c>
      <c r="D142" s="17" t="s">
        <v>322</v>
      </c>
      <c r="E142" s="18">
        <v>350000</v>
      </c>
      <c r="F142" s="18">
        <v>17500</v>
      </c>
      <c r="G142" s="18">
        <v>332500</v>
      </c>
      <c r="H142" s="19">
        <f t="shared" si="4"/>
        <v>0.05</v>
      </c>
      <c r="I142" s="19">
        <v>0.5</v>
      </c>
      <c r="J142" s="23">
        <f t="shared" si="5"/>
        <v>-0.45</v>
      </c>
    </row>
    <row r="143" spans="1:10" s="2" customFormat="1" ht="18" customHeight="1" outlineLevel="2">
      <c r="A143" s="25" t="s">
        <v>316</v>
      </c>
      <c r="B143" s="15" t="s">
        <v>363</v>
      </c>
      <c r="C143" s="16" t="s">
        <v>364</v>
      </c>
      <c r="D143" s="17" t="s">
        <v>338</v>
      </c>
      <c r="E143" s="18">
        <v>4803861</v>
      </c>
      <c r="F143" s="18">
        <f>E143-G143</f>
        <v>187425</v>
      </c>
      <c r="G143" s="18">
        <v>4616436</v>
      </c>
      <c r="H143" s="19">
        <f t="shared" si="4"/>
        <v>0.03901549191369193</v>
      </c>
      <c r="I143" s="19">
        <v>0.5</v>
      </c>
      <c r="J143" s="23">
        <f t="shared" si="5"/>
        <v>-0.4609845080863081</v>
      </c>
    </row>
    <row r="144" spans="1:10" s="2" customFormat="1" ht="18" customHeight="1" outlineLevel="2">
      <c r="A144" s="25" t="s">
        <v>316</v>
      </c>
      <c r="B144" s="15" t="s">
        <v>365</v>
      </c>
      <c r="C144" s="16" t="s">
        <v>366</v>
      </c>
      <c r="D144" s="17" t="s">
        <v>322</v>
      </c>
      <c r="E144" s="18">
        <v>4297240</v>
      </c>
      <c r="F144" s="18">
        <v>2436700.53</v>
      </c>
      <c r="G144" s="18">
        <f>E144-F144</f>
        <v>1860539.4700000002</v>
      </c>
      <c r="H144" s="19">
        <f t="shared" si="4"/>
        <v>0.567038501456749</v>
      </c>
      <c r="I144" s="19">
        <v>0.5</v>
      </c>
      <c r="J144" s="23">
        <f t="shared" si="5"/>
        <v>0.06703850145674894</v>
      </c>
    </row>
    <row r="145" spans="1:10" s="2" customFormat="1" ht="18" customHeight="1" outlineLevel="1">
      <c r="A145" s="20" t="s">
        <v>367</v>
      </c>
      <c r="B145" s="15"/>
      <c r="C145" s="16"/>
      <c r="D145" s="17"/>
      <c r="E145" s="18">
        <f>SUBTOTAL(9,E124:E144)</f>
        <v>14763202.91</v>
      </c>
      <c r="F145" s="18">
        <f>SUBTOTAL(9,F124:F144)</f>
        <v>4295499.33</v>
      </c>
      <c r="G145" s="18">
        <f>SUBTOTAL(9,G124:G144)</f>
        <v>11651753.58</v>
      </c>
      <c r="H145" s="19">
        <f t="shared" si="4"/>
        <v>0.29095985174669664</v>
      </c>
      <c r="I145" s="19">
        <v>0.5</v>
      </c>
      <c r="J145" s="23">
        <f t="shared" si="5"/>
        <v>-0.20904014825330336</v>
      </c>
    </row>
    <row r="146" spans="1:10" s="2" customFormat="1" ht="18" customHeight="1" outlineLevel="2">
      <c r="A146" s="15" t="s">
        <v>368</v>
      </c>
      <c r="B146" s="15" t="s">
        <v>369</v>
      </c>
      <c r="C146" s="16" t="s">
        <v>370</v>
      </c>
      <c r="D146" s="17" t="s">
        <v>371</v>
      </c>
      <c r="E146" s="18">
        <v>7250000</v>
      </c>
      <c r="F146" s="18">
        <v>3111863</v>
      </c>
      <c r="G146" s="18">
        <v>4138137</v>
      </c>
      <c r="H146" s="19">
        <f t="shared" si="4"/>
        <v>0.4292224827586207</v>
      </c>
      <c r="I146" s="19">
        <v>0.5</v>
      </c>
      <c r="J146" s="23">
        <f t="shared" si="5"/>
        <v>-0.07077751724137932</v>
      </c>
    </row>
    <row r="147" spans="1:10" s="2" customFormat="1" ht="18" customHeight="1" outlineLevel="2">
      <c r="A147" s="15" t="s">
        <v>368</v>
      </c>
      <c r="B147" s="15" t="s">
        <v>372</v>
      </c>
      <c r="C147" s="16" t="s">
        <v>373</v>
      </c>
      <c r="D147" s="17" t="s">
        <v>371</v>
      </c>
      <c r="E147" s="18">
        <v>1765000</v>
      </c>
      <c r="F147" s="18">
        <v>1600000</v>
      </c>
      <c r="G147" s="18">
        <v>165000</v>
      </c>
      <c r="H147" s="19">
        <f t="shared" si="4"/>
        <v>0.9065155807365439</v>
      </c>
      <c r="I147" s="19">
        <v>0.5</v>
      </c>
      <c r="J147" s="23">
        <f t="shared" si="5"/>
        <v>0.4065155807365439</v>
      </c>
    </row>
    <row r="148" spans="1:10" s="2" customFormat="1" ht="18" customHeight="1" outlineLevel="2">
      <c r="A148" s="15" t="s">
        <v>368</v>
      </c>
      <c r="B148" s="15" t="s">
        <v>374</v>
      </c>
      <c r="C148" s="16" t="s">
        <v>375</v>
      </c>
      <c r="D148" s="17" t="s">
        <v>371</v>
      </c>
      <c r="E148" s="18">
        <v>1600000</v>
      </c>
      <c r="F148" s="18">
        <v>0</v>
      </c>
      <c r="G148" s="18">
        <v>1600000</v>
      </c>
      <c r="H148" s="19">
        <f t="shared" si="4"/>
        <v>0</v>
      </c>
      <c r="I148" s="19">
        <v>0.5</v>
      </c>
      <c r="J148" s="23">
        <f t="shared" si="5"/>
        <v>-0.5</v>
      </c>
    </row>
    <row r="149" spans="1:10" s="2" customFormat="1" ht="18" customHeight="1" outlineLevel="1">
      <c r="A149" s="20" t="s">
        <v>376</v>
      </c>
      <c r="B149" s="15"/>
      <c r="C149" s="16"/>
      <c r="D149" s="17"/>
      <c r="E149" s="18">
        <f>SUBTOTAL(9,E146:E148)</f>
        <v>10615000</v>
      </c>
      <c r="F149" s="18">
        <f>SUBTOTAL(9,F146:F148)</f>
        <v>4711863</v>
      </c>
      <c r="G149" s="18">
        <f>SUBTOTAL(9,G146:G148)</f>
        <v>5903137</v>
      </c>
      <c r="H149" s="19">
        <f t="shared" si="4"/>
        <v>0.443887235044748</v>
      </c>
      <c r="I149" s="19">
        <v>0.5</v>
      </c>
      <c r="J149" s="23">
        <f t="shared" si="5"/>
        <v>-0.056112764955252026</v>
      </c>
    </row>
    <row r="150" spans="1:10" s="2" customFormat="1" ht="18" customHeight="1" outlineLevel="2">
      <c r="A150" s="15" t="s">
        <v>377</v>
      </c>
      <c r="B150" s="15" t="s">
        <v>378</v>
      </c>
      <c r="C150" s="16" t="s">
        <v>379</v>
      </c>
      <c r="D150" s="17" t="s">
        <v>380</v>
      </c>
      <c r="E150" s="18">
        <v>110000</v>
      </c>
      <c r="F150" s="18">
        <v>60034</v>
      </c>
      <c r="G150" s="18">
        <v>49966</v>
      </c>
      <c r="H150" s="19">
        <f t="shared" si="4"/>
        <v>0.5457636363636363</v>
      </c>
      <c r="I150" s="19">
        <v>0.5</v>
      </c>
      <c r="J150" s="23">
        <f t="shared" si="5"/>
        <v>0.04576363636363634</v>
      </c>
    </row>
    <row r="151" spans="1:10" s="2" customFormat="1" ht="18" customHeight="1" outlineLevel="1">
      <c r="A151" s="20" t="s">
        <v>381</v>
      </c>
      <c r="B151" s="15"/>
      <c r="C151" s="16"/>
      <c r="D151" s="17"/>
      <c r="E151" s="18">
        <f>SUBTOTAL(9,E150:E150)</f>
        <v>110000</v>
      </c>
      <c r="F151" s="18">
        <f>SUBTOTAL(9,F150:F150)</f>
        <v>60034</v>
      </c>
      <c r="G151" s="18">
        <f>SUBTOTAL(9,G150:G150)</f>
        <v>49966</v>
      </c>
      <c r="H151" s="19">
        <f t="shared" si="4"/>
        <v>0.5457636363636363</v>
      </c>
      <c r="I151" s="19">
        <v>0.5</v>
      </c>
      <c r="J151" s="23">
        <f t="shared" si="5"/>
        <v>0.04576363636363634</v>
      </c>
    </row>
    <row r="152" spans="1:10" s="2" customFormat="1" ht="18" customHeight="1" outlineLevel="1">
      <c r="A152" s="15" t="s">
        <v>382</v>
      </c>
      <c r="B152" s="15" t="s">
        <v>383</v>
      </c>
      <c r="C152" s="16" t="s">
        <v>384</v>
      </c>
      <c r="D152" s="17" t="s">
        <v>385</v>
      </c>
      <c r="E152" s="18">
        <v>150000</v>
      </c>
      <c r="F152" s="18">
        <v>7653</v>
      </c>
      <c r="G152" s="18">
        <v>142347</v>
      </c>
      <c r="H152" s="19">
        <f t="shared" si="4"/>
        <v>0.05102</v>
      </c>
      <c r="I152" s="19">
        <v>0.5</v>
      </c>
      <c r="J152" s="23">
        <f t="shared" si="5"/>
        <v>-0.44898</v>
      </c>
    </row>
    <row r="153" spans="1:10" s="2" customFormat="1" ht="18" customHeight="1" outlineLevel="1">
      <c r="A153" s="15" t="s">
        <v>382</v>
      </c>
      <c r="B153" s="15" t="s">
        <v>386</v>
      </c>
      <c r="C153" s="16" t="s">
        <v>387</v>
      </c>
      <c r="D153" s="17" t="s">
        <v>388</v>
      </c>
      <c r="E153" s="18">
        <v>300000</v>
      </c>
      <c r="F153" s="18">
        <v>300000</v>
      </c>
      <c r="G153" s="18">
        <v>0</v>
      </c>
      <c r="H153" s="19">
        <f t="shared" si="4"/>
        <v>1</v>
      </c>
      <c r="I153" s="19">
        <v>0.5</v>
      </c>
      <c r="J153" s="23">
        <f t="shared" si="5"/>
        <v>0.5</v>
      </c>
    </row>
    <row r="154" spans="1:10" s="2" customFormat="1" ht="18" customHeight="1" outlineLevel="1">
      <c r="A154" s="15" t="s">
        <v>382</v>
      </c>
      <c r="B154" s="15" t="s">
        <v>389</v>
      </c>
      <c r="C154" s="16" t="s">
        <v>390</v>
      </c>
      <c r="D154" s="17" t="s">
        <v>391</v>
      </c>
      <c r="E154" s="18">
        <v>258948.64</v>
      </c>
      <c r="F154" s="18">
        <v>59334.5</v>
      </c>
      <c r="G154" s="18">
        <v>199614.14</v>
      </c>
      <c r="H154" s="19">
        <f t="shared" si="4"/>
        <v>0.2291361715589624</v>
      </c>
      <c r="I154" s="19">
        <v>0.5</v>
      </c>
      <c r="J154" s="23">
        <f t="shared" si="5"/>
        <v>-0.2708638284410376</v>
      </c>
    </row>
    <row r="155" spans="1:10" s="2" customFormat="1" ht="18" customHeight="1" outlineLevel="1">
      <c r="A155" s="15" t="s">
        <v>382</v>
      </c>
      <c r="B155" s="15" t="s">
        <v>392</v>
      </c>
      <c r="C155" s="16" t="s">
        <v>393</v>
      </c>
      <c r="D155" s="17" t="s">
        <v>394</v>
      </c>
      <c r="E155" s="18">
        <v>276270</v>
      </c>
      <c r="F155" s="18"/>
      <c r="G155" s="18">
        <v>276270</v>
      </c>
      <c r="H155" s="19">
        <f t="shared" si="4"/>
        <v>0</v>
      </c>
      <c r="I155" s="19">
        <v>0.5</v>
      </c>
      <c r="J155" s="23">
        <f t="shared" si="5"/>
        <v>-0.5</v>
      </c>
    </row>
    <row r="156" spans="1:10" s="2" customFormat="1" ht="18" customHeight="1" outlineLevel="1">
      <c r="A156" s="15" t="s">
        <v>382</v>
      </c>
      <c r="B156" s="15" t="s">
        <v>395</v>
      </c>
      <c r="C156" s="16" t="s">
        <v>396</v>
      </c>
      <c r="D156" s="17" t="s">
        <v>391</v>
      </c>
      <c r="E156" s="18">
        <v>841199.12</v>
      </c>
      <c r="F156" s="18">
        <v>259293.26</v>
      </c>
      <c r="G156" s="18">
        <v>581905.86</v>
      </c>
      <c r="H156" s="19">
        <f t="shared" si="4"/>
        <v>0.30824242897448584</v>
      </c>
      <c r="I156" s="19">
        <v>0.5</v>
      </c>
      <c r="J156" s="23">
        <f t="shared" si="5"/>
        <v>-0.19175757102551416</v>
      </c>
    </row>
    <row r="157" spans="1:10" s="2" customFormat="1" ht="18" customHeight="1" outlineLevel="1">
      <c r="A157" s="15" t="s">
        <v>382</v>
      </c>
      <c r="B157" s="15" t="s">
        <v>397</v>
      </c>
      <c r="C157" s="16" t="s">
        <v>398</v>
      </c>
      <c r="D157" s="17" t="s">
        <v>399</v>
      </c>
      <c r="E157" s="18">
        <v>300000</v>
      </c>
      <c r="F157" s="18">
        <v>15000</v>
      </c>
      <c r="G157" s="18">
        <v>285000</v>
      </c>
      <c r="H157" s="19">
        <f t="shared" si="4"/>
        <v>0.05</v>
      </c>
      <c r="I157" s="19">
        <v>0.5</v>
      </c>
      <c r="J157" s="23">
        <f t="shared" si="5"/>
        <v>-0.45</v>
      </c>
    </row>
    <row r="158" spans="1:10" s="2" customFormat="1" ht="18" customHeight="1" outlineLevel="2">
      <c r="A158" s="15" t="s">
        <v>382</v>
      </c>
      <c r="B158" s="15" t="s">
        <v>400</v>
      </c>
      <c r="C158" s="16" t="s">
        <v>207</v>
      </c>
      <c r="D158" s="17" t="s">
        <v>401</v>
      </c>
      <c r="E158" s="18">
        <v>125000</v>
      </c>
      <c r="F158" s="18">
        <v>6250</v>
      </c>
      <c r="G158" s="18">
        <v>118750</v>
      </c>
      <c r="H158" s="19">
        <f t="shared" si="4"/>
        <v>0.05</v>
      </c>
      <c r="I158" s="19">
        <v>0.5</v>
      </c>
      <c r="J158" s="23">
        <f t="shared" si="5"/>
        <v>-0.45</v>
      </c>
    </row>
    <row r="159" spans="1:10" s="2" customFormat="1" ht="18" customHeight="1" outlineLevel="2">
      <c r="A159" s="15" t="s">
        <v>382</v>
      </c>
      <c r="B159" s="15" t="s">
        <v>402</v>
      </c>
      <c r="C159" s="16" t="s">
        <v>403</v>
      </c>
      <c r="D159" s="17" t="s">
        <v>394</v>
      </c>
      <c r="E159" s="18">
        <v>500000</v>
      </c>
      <c r="F159" s="18">
        <v>17500</v>
      </c>
      <c r="G159" s="18">
        <v>482500</v>
      </c>
      <c r="H159" s="19">
        <f t="shared" si="4"/>
        <v>0.035</v>
      </c>
      <c r="I159" s="19">
        <v>0.5</v>
      </c>
      <c r="J159" s="23">
        <f t="shared" si="5"/>
        <v>-0.46499999999999997</v>
      </c>
    </row>
    <row r="160" spans="1:10" s="2" customFormat="1" ht="18" customHeight="1" outlineLevel="2">
      <c r="A160" s="15" t="s">
        <v>382</v>
      </c>
      <c r="B160" s="15" t="s">
        <v>404</v>
      </c>
      <c r="C160" s="16" t="s">
        <v>405</v>
      </c>
      <c r="D160" s="17" t="s">
        <v>391</v>
      </c>
      <c r="E160" s="18">
        <v>500000</v>
      </c>
      <c r="F160" s="18">
        <v>25000</v>
      </c>
      <c r="G160" s="18">
        <v>475000</v>
      </c>
      <c r="H160" s="19">
        <f t="shared" si="4"/>
        <v>0.05</v>
      </c>
      <c r="I160" s="19">
        <v>0.5</v>
      </c>
      <c r="J160" s="23">
        <f t="shared" si="5"/>
        <v>-0.45</v>
      </c>
    </row>
    <row r="161" spans="1:10" s="2" customFormat="1" ht="18" customHeight="1" outlineLevel="1">
      <c r="A161" s="20" t="s">
        <v>406</v>
      </c>
      <c r="B161" s="15"/>
      <c r="C161" s="16"/>
      <c r="D161" s="17"/>
      <c r="E161" s="18">
        <f>SUBTOTAL(9,E152:E160)</f>
        <v>3251417.76</v>
      </c>
      <c r="F161" s="18">
        <f>SUBTOTAL(9,F152:F160)</f>
        <v>690030.76</v>
      </c>
      <c r="G161" s="18">
        <f>SUBTOTAL(9,G152:G160)</f>
        <v>2561387</v>
      </c>
      <c r="H161" s="19">
        <f t="shared" si="4"/>
        <v>0.21222457737943834</v>
      </c>
      <c r="I161" s="19">
        <v>0.5</v>
      </c>
      <c r="J161" s="23">
        <f t="shared" si="5"/>
        <v>-0.28777542262056166</v>
      </c>
    </row>
    <row r="162" spans="1:10" s="2" customFormat="1" ht="18" customHeight="1" outlineLevel="2">
      <c r="A162" s="15" t="s">
        <v>407</v>
      </c>
      <c r="B162" s="15" t="s">
        <v>408</v>
      </c>
      <c r="C162" s="16" t="s">
        <v>409</v>
      </c>
      <c r="D162" s="17" t="s">
        <v>410</v>
      </c>
      <c r="E162" s="18">
        <v>300000</v>
      </c>
      <c r="F162" s="18">
        <v>0</v>
      </c>
      <c r="G162" s="18">
        <v>300000</v>
      </c>
      <c r="H162" s="19">
        <f t="shared" si="4"/>
        <v>0</v>
      </c>
      <c r="I162" s="19">
        <v>0.5</v>
      </c>
      <c r="J162" s="23">
        <f t="shared" si="5"/>
        <v>-0.5</v>
      </c>
    </row>
    <row r="163" spans="1:10" s="2" customFormat="1" ht="18" customHeight="1" outlineLevel="2">
      <c r="A163" s="20" t="s">
        <v>411</v>
      </c>
      <c r="B163" s="15"/>
      <c r="C163" s="16"/>
      <c r="D163" s="17"/>
      <c r="E163" s="18">
        <f>SUBTOTAL(9,E162)</f>
        <v>300000</v>
      </c>
      <c r="F163" s="18">
        <f>SUBTOTAL(9,F162)</f>
        <v>0</v>
      </c>
      <c r="G163" s="18">
        <f>SUBTOTAL(9,G162)</f>
        <v>300000</v>
      </c>
      <c r="H163" s="19">
        <f t="shared" si="4"/>
        <v>0</v>
      </c>
      <c r="I163" s="19">
        <v>0.5</v>
      </c>
      <c r="J163" s="23">
        <f t="shared" si="5"/>
        <v>-0.5</v>
      </c>
    </row>
    <row r="164" spans="1:10" s="2" customFormat="1" ht="18" customHeight="1" outlineLevel="2">
      <c r="A164" s="15" t="s">
        <v>412</v>
      </c>
      <c r="B164" s="15" t="s">
        <v>413</v>
      </c>
      <c r="C164" s="16" t="s">
        <v>414</v>
      </c>
      <c r="D164" s="17" t="s">
        <v>415</v>
      </c>
      <c r="E164" s="18">
        <v>50000</v>
      </c>
      <c r="F164" s="18">
        <v>0</v>
      </c>
      <c r="G164" s="18">
        <v>50000</v>
      </c>
      <c r="H164" s="19">
        <f t="shared" si="4"/>
        <v>0</v>
      </c>
      <c r="I164" s="19">
        <v>0.5</v>
      </c>
      <c r="J164" s="23">
        <f t="shared" si="5"/>
        <v>-0.5</v>
      </c>
    </row>
    <row r="165" spans="1:10" s="2" customFormat="1" ht="18" customHeight="1" outlineLevel="2">
      <c r="A165" s="15" t="s">
        <v>412</v>
      </c>
      <c r="B165" s="15" t="s">
        <v>416</v>
      </c>
      <c r="C165" s="16" t="s">
        <v>417</v>
      </c>
      <c r="D165" s="17" t="s">
        <v>418</v>
      </c>
      <c r="E165" s="18">
        <v>50000</v>
      </c>
      <c r="F165" s="18">
        <v>0</v>
      </c>
      <c r="G165" s="18">
        <v>50000</v>
      </c>
      <c r="H165" s="19">
        <f t="shared" si="4"/>
        <v>0</v>
      </c>
      <c r="I165" s="19">
        <v>0.5</v>
      </c>
      <c r="J165" s="23">
        <f t="shared" si="5"/>
        <v>-0.5</v>
      </c>
    </row>
    <row r="166" spans="1:10" s="2" customFormat="1" ht="18" customHeight="1" outlineLevel="2">
      <c r="A166" s="15" t="s">
        <v>412</v>
      </c>
      <c r="B166" s="15" t="s">
        <v>419</v>
      </c>
      <c r="C166" s="16" t="s">
        <v>420</v>
      </c>
      <c r="D166" s="17" t="s">
        <v>421</v>
      </c>
      <c r="E166" s="18">
        <v>50000</v>
      </c>
      <c r="F166" s="18">
        <v>15000</v>
      </c>
      <c r="G166" s="18">
        <v>35000</v>
      </c>
      <c r="H166" s="19">
        <f t="shared" si="4"/>
        <v>0.3</v>
      </c>
      <c r="I166" s="19">
        <v>0.5</v>
      </c>
      <c r="J166" s="23">
        <f t="shared" si="5"/>
        <v>-0.2</v>
      </c>
    </row>
    <row r="167" spans="1:10" s="2" customFormat="1" ht="18" customHeight="1" outlineLevel="2">
      <c r="A167" s="15" t="s">
        <v>412</v>
      </c>
      <c r="B167" s="15" t="s">
        <v>422</v>
      </c>
      <c r="C167" s="16" t="s">
        <v>423</v>
      </c>
      <c r="D167" s="17" t="s">
        <v>424</v>
      </c>
      <c r="E167" s="18">
        <v>50000</v>
      </c>
      <c r="F167" s="18">
        <v>0</v>
      </c>
      <c r="G167" s="18">
        <v>50000</v>
      </c>
      <c r="H167" s="19">
        <f t="shared" si="4"/>
        <v>0</v>
      </c>
      <c r="I167" s="19">
        <v>0.5</v>
      </c>
      <c r="J167" s="23">
        <f t="shared" si="5"/>
        <v>-0.5</v>
      </c>
    </row>
    <row r="168" spans="1:10" s="2" customFormat="1" ht="18" customHeight="1" outlineLevel="2">
      <c r="A168" s="15" t="s">
        <v>412</v>
      </c>
      <c r="B168" s="15" t="s">
        <v>425</v>
      </c>
      <c r="C168" s="16" t="s">
        <v>426</v>
      </c>
      <c r="D168" s="17" t="s">
        <v>427</v>
      </c>
      <c r="E168" s="18">
        <v>168247.3</v>
      </c>
      <c r="F168" s="18">
        <v>52973.5</v>
      </c>
      <c r="G168" s="18">
        <v>120273.8</v>
      </c>
      <c r="H168" s="19">
        <f t="shared" si="4"/>
        <v>0.31485497835626486</v>
      </c>
      <c r="I168" s="19">
        <v>0.5</v>
      </c>
      <c r="J168" s="23">
        <f t="shared" si="5"/>
        <v>-0.18514502164373514</v>
      </c>
    </row>
    <row r="169" spans="1:10" s="2" customFormat="1" ht="18" customHeight="1" outlineLevel="2">
      <c r="A169" s="15" t="s">
        <v>412</v>
      </c>
      <c r="B169" s="15" t="s">
        <v>428</v>
      </c>
      <c r="C169" s="16" t="s">
        <v>429</v>
      </c>
      <c r="D169" s="17" t="s">
        <v>430</v>
      </c>
      <c r="E169" s="18">
        <v>150625.83</v>
      </c>
      <c r="F169" s="18">
        <v>31977</v>
      </c>
      <c r="G169" s="18">
        <v>122848.83</v>
      </c>
      <c r="H169" s="19">
        <f t="shared" si="4"/>
        <v>0.21229426586396238</v>
      </c>
      <c r="I169" s="19">
        <v>0.5</v>
      </c>
      <c r="J169" s="23">
        <f t="shared" si="5"/>
        <v>-0.2877057341360376</v>
      </c>
    </row>
    <row r="170" spans="1:10" s="2" customFormat="1" ht="18" customHeight="1" outlineLevel="2">
      <c r="A170" s="15" t="s">
        <v>412</v>
      </c>
      <c r="B170" s="15" t="s">
        <v>431</v>
      </c>
      <c r="C170" s="16" t="s">
        <v>432</v>
      </c>
      <c r="D170" s="17" t="s">
        <v>433</v>
      </c>
      <c r="E170" s="18">
        <v>706552.96</v>
      </c>
      <c r="F170" s="18">
        <v>144324.13</v>
      </c>
      <c r="G170" s="18">
        <v>510428.83</v>
      </c>
      <c r="H170" s="19">
        <f t="shared" si="4"/>
        <v>0.20426512684909</v>
      </c>
      <c r="I170" s="19">
        <v>0.5</v>
      </c>
      <c r="J170" s="23">
        <f t="shared" si="5"/>
        <v>-0.29573487315090996</v>
      </c>
    </row>
    <row r="171" spans="1:10" s="2" customFormat="1" ht="18" customHeight="1" outlineLevel="2">
      <c r="A171" s="15" t="s">
        <v>412</v>
      </c>
      <c r="B171" s="15" t="s">
        <v>434</v>
      </c>
      <c r="C171" s="16" t="s">
        <v>435</v>
      </c>
      <c r="D171" s="17" t="s">
        <v>436</v>
      </c>
      <c r="E171" s="18">
        <v>400000</v>
      </c>
      <c r="F171" s="18">
        <v>38682.8</v>
      </c>
      <c r="G171" s="18">
        <v>361317.2</v>
      </c>
      <c r="H171" s="19">
        <f t="shared" si="4"/>
        <v>0.096707</v>
      </c>
      <c r="I171" s="19">
        <v>0.5</v>
      </c>
      <c r="J171" s="23">
        <f t="shared" si="5"/>
        <v>-0.403293</v>
      </c>
    </row>
    <row r="172" spans="1:10" s="2" customFormat="1" ht="18" customHeight="1" outlineLevel="2">
      <c r="A172" s="15" t="s">
        <v>412</v>
      </c>
      <c r="B172" s="15" t="s">
        <v>437</v>
      </c>
      <c r="C172" s="16" t="s">
        <v>438</v>
      </c>
      <c r="D172" s="17" t="s">
        <v>439</v>
      </c>
      <c r="E172" s="18">
        <v>80000</v>
      </c>
      <c r="F172" s="18">
        <v>4000</v>
      </c>
      <c r="G172" s="18">
        <v>76000</v>
      </c>
      <c r="H172" s="19">
        <f t="shared" si="4"/>
        <v>0.05</v>
      </c>
      <c r="I172" s="19">
        <v>0.5</v>
      </c>
      <c r="J172" s="23">
        <f t="shared" si="5"/>
        <v>-0.45</v>
      </c>
    </row>
    <row r="173" spans="1:10" s="2" customFormat="1" ht="18" customHeight="1" outlineLevel="2">
      <c r="A173" s="15" t="s">
        <v>412</v>
      </c>
      <c r="B173" s="15" t="s">
        <v>440</v>
      </c>
      <c r="C173" s="16" t="s">
        <v>441</v>
      </c>
      <c r="D173" s="17" t="s">
        <v>442</v>
      </c>
      <c r="E173" s="18">
        <v>30000</v>
      </c>
      <c r="F173" s="18">
        <v>1500</v>
      </c>
      <c r="G173" s="18">
        <v>28500</v>
      </c>
      <c r="H173" s="19">
        <f t="shared" si="4"/>
        <v>0.05</v>
      </c>
      <c r="I173" s="19">
        <v>0.5</v>
      </c>
      <c r="J173" s="23">
        <f t="shared" si="5"/>
        <v>-0.45</v>
      </c>
    </row>
    <row r="174" spans="1:10" s="2" customFormat="1" ht="18" customHeight="1" outlineLevel="2">
      <c r="A174" s="15" t="s">
        <v>412</v>
      </c>
      <c r="B174" s="15" t="s">
        <v>443</v>
      </c>
      <c r="C174" s="16" t="s">
        <v>207</v>
      </c>
      <c r="D174" s="17" t="s">
        <v>444</v>
      </c>
      <c r="E174" s="18">
        <v>125000</v>
      </c>
      <c r="F174" s="18">
        <v>6250</v>
      </c>
      <c r="G174" s="18">
        <v>118750</v>
      </c>
      <c r="H174" s="19">
        <f t="shared" si="4"/>
        <v>0.05</v>
      </c>
      <c r="I174" s="19">
        <v>0.5</v>
      </c>
      <c r="J174" s="23">
        <f t="shared" si="5"/>
        <v>-0.45</v>
      </c>
    </row>
    <row r="175" spans="1:10" s="2" customFormat="1" ht="18" customHeight="1" outlineLevel="2">
      <c r="A175" s="15" t="s">
        <v>412</v>
      </c>
      <c r="B175" s="15" t="s">
        <v>445</v>
      </c>
      <c r="C175" s="16" t="s">
        <v>446</v>
      </c>
      <c r="D175" s="17" t="s">
        <v>433</v>
      </c>
      <c r="E175" s="18">
        <v>652631</v>
      </c>
      <c r="F175" s="18">
        <v>19473.65</v>
      </c>
      <c r="G175" s="18">
        <v>633157.35</v>
      </c>
      <c r="H175" s="19">
        <f t="shared" si="4"/>
        <v>0.0298386837278646</v>
      </c>
      <c r="I175" s="19">
        <v>0.5</v>
      </c>
      <c r="J175" s="23">
        <f t="shared" si="5"/>
        <v>-0.4701613162721354</v>
      </c>
    </row>
    <row r="176" spans="1:10" s="2" customFormat="1" ht="18" customHeight="1" outlineLevel="2">
      <c r="A176" s="15" t="s">
        <v>412</v>
      </c>
      <c r="B176" s="15" t="s">
        <v>447</v>
      </c>
      <c r="C176" s="16" t="s">
        <v>172</v>
      </c>
      <c r="D176" s="17" t="s">
        <v>448</v>
      </c>
      <c r="E176" s="18">
        <v>84211</v>
      </c>
      <c r="F176" s="18">
        <v>4210.55</v>
      </c>
      <c r="G176" s="18">
        <v>80000.45</v>
      </c>
      <c r="H176" s="19">
        <f t="shared" si="4"/>
        <v>0.05</v>
      </c>
      <c r="I176" s="19">
        <v>0.5</v>
      </c>
      <c r="J176" s="23">
        <f t="shared" si="5"/>
        <v>-0.45</v>
      </c>
    </row>
    <row r="177" spans="1:10" s="2" customFormat="1" ht="18" customHeight="1" outlineLevel="2">
      <c r="A177" s="15" t="s">
        <v>412</v>
      </c>
      <c r="B177" s="15" t="s">
        <v>449</v>
      </c>
      <c r="C177" s="16" t="s">
        <v>172</v>
      </c>
      <c r="D177" s="17" t="s">
        <v>450</v>
      </c>
      <c r="E177" s="18">
        <v>178947</v>
      </c>
      <c r="F177" s="18">
        <v>8947.35</v>
      </c>
      <c r="G177" s="18">
        <v>169999.65</v>
      </c>
      <c r="H177" s="19">
        <f t="shared" si="4"/>
        <v>0.05</v>
      </c>
      <c r="I177" s="19">
        <v>0.5</v>
      </c>
      <c r="J177" s="23">
        <f t="shared" si="5"/>
        <v>-0.45</v>
      </c>
    </row>
    <row r="178" spans="1:10" s="2" customFormat="1" ht="18" customHeight="1" outlineLevel="1">
      <c r="A178" s="20" t="s">
        <v>451</v>
      </c>
      <c r="B178" s="15"/>
      <c r="C178" s="16"/>
      <c r="D178" s="17"/>
      <c r="E178" s="18">
        <f>SUBTOTAL(9,E164:E177)</f>
        <v>2776215.09</v>
      </c>
      <c r="F178" s="18">
        <f>SUBTOTAL(9,F164:F177)</f>
        <v>327338.98</v>
      </c>
      <c r="G178" s="18">
        <f>SUBTOTAL(9,G164:G177)</f>
        <v>2406276.11</v>
      </c>
      <c r="H178" s="19">
        <f t="shared" si="4"/>
        <v>0.11790836422548226</v>
      </c>
      <c r="I178" s="19">
        <v>0.5</v>
      </c>
      <c r="J178" s="23">
        <f t="shared" si="5"/>
        <v>-0.38209163577451777</v>
      </c>
    </row>
    <row r="179" spans="1:10" s="2" customFormat="1" ht="18" customHeight="1" outlineLevel="1">
      <c r="A179" s="15" t="s">
        <v>452</v>
      </c>
      <c r="B179" s="15" t="s">
        <v>453</v>
      </c>
      <c r="C179" s="16" t="s">
        <v>454</v>
      </c>
      <c r="D179" s="17" t="s">
        <v>455</v>
      </c>
      <c r="E179" s="18">
        <v>650770.72</v>
      </c>
      <c r="F179" s="18">
        <v>150200.74</v>
      </c>
      <c r="G179" s="18">
        <v>500569.98</v>
      </c>
      <c r="H179" s="19">
        <f t="shared" si="4"/>
        <v>0.23080439144526968</v>
      </c>
      <c r="I179" s="19">
        <v>0.5</v>
      </c>
      <c r="J179" s="23">
        <f t="shared" si="5"/>
        <v>-0.26919560855473035</v>
      </c>
    </row>
    <row r="180" spans="1:10" s="2" customFormat="1" ht="18" customHeight="1" outlineLevel="2">
      <c r="A180" s="15" t="s">
        <v>452</v>
      </c>
      <c r="B180" s="15" t="s">
        <v>456</v>
      </c>
      <c r="C180" s="16" t="s">
        <v>457</v>
      </c>
      <c r="D180" s="17" t="s">
        <v>458</v>
      </c>
      <c r="E180" s="18">
        <v>700000</v>
      </c>
      <c r="F180" s="18">
        <v>35000</v>
      </c>
      <c r="G180" s="18">
        <v>665000</v>
      </c>
      <c r="H180" s="19">
        <f t="shared" si="4"/>
        <v>0.05</v>
      </c>
      <c r="I180" s="19">
        <v>0.5</v>
      </c>
      <c r="J180" s="23">
        <f t="shared" si="5"/>
        <v>-0.45</v>
      </c>
    </row>
    <row r="181" spans="1:10" s="2" customFormat="1" ht="18" customHeight="1" outlineLevel="1">
      <c r="A181" s="20" t="s">
        <v>459</v>
      </c>
      <c r="B181" s="15"/>
      <c r="C181" s="16"/>
      <c r="D181" s="17"/>
      <c r="E181" s="18">
        <f>SUBTOTAL(9,E179:E180)</f>
        <v>1350770.72</v>
      </c>
      <c r="F181" s="18">
        <f>SUBTOTAL(9,F179:F180)</f>
        <v>185200.74</v>
      </c>
      <c r="G181" s="18">
        <f>SUBTOTAL(9,G179:G180)</f>
        <v>1165569.98</v>
      </c>
      <c r="H181" s="19">
        <f t="shared" si="4"/>
        <v>0.1371074581776543</v>
      </c>
      <c r="I181" s="19">
        <v>0.5</v>
      </c>
      <c r="J181" s="23">
        <f t="shared" si="5"/>
        <v>-0.3628925418223457</v>
      </c>
    </row>
    <row r="182" spans="1:10" s="2" customFormat="1" ht="18" customHeight="1" outlineLevel="2">
      <c r="A182" s="15" t="s">
        <v>460</v>
      </c>
      <c r="B182" s="15" t="s">
        <v>461</v>
      </c>
      <c r="C182" s="16" t="s">
        <v>462</v>
      </c>
      <c r="D182" s="17" t="s">
        <v>463</v>
      </c>
      <c r="E182" s="18">
        <v>83029.44</v>
      </c>
      <c r="F182" s="18">
        <v>18176.6</v>
      </c>
      <c r="G182" s="18">
        <v>64852.84</v>
      </c>
      <c r="H182" s="19">
        <f t="shared" si="4"/>
        <v>0.21891753093842375</v>
      </c>
      <c r="I182" s="19">
        <v>0.5</v>
      </c>
      <c r="J182" s="23">
        <f t="shared" si="5"/>
        <v>-0.28108246906157625</v>
      </c>
    </row>
    <row r="183" spans="1:10" s="2" customFormat="1" ht="18" customHeight="1" outlineLevel="2">
      <c r="A183" s="15" t="s">
        <v>460</v>
      </c>
      <c r="B183" s="15" t="s">
        <v>464</v>
      </c>
      <c r="C183" s="16" t="s">
        <v>465</v>
      </c>
      <c r="D183" s="17" t="s">
        <v>466</v>
      </c>
      <c r="E183" s="18">
        <v>100000</v>
      </c>
      <c r="F183" s="18">
        <v>0</v>
      </c>
      <c r="G183" s="18">
        <v>100000</v>
      </c>
      <c r="H183" s="19">
        <f t="shared" si="4"/>
        <v>0</v>
      </c>
      <c r="I183" s="19">
        <v>0.5</v>
      </c>
      <c r="J183" s="23">
        <f t="shared" si="5"/>
        <v>-0.5</v>
      </c>
    </row>
    <row r="184" spans="1:10" s="2" customFormat="1" ht="18" customHeight="1" outlineLevel="1">
      <c r="A184" s="20" t="s">
        <v>467</v>
      </c>
      <c r="B184" s="15"/>
      <c r="C184" s="16"/>
      <c r="D184" s="17"/>
      <c r="E184" s="18">
        <f>SUBTOTAL(9,E182:E183)</f>
        <v>183029.44</v>
      </c>
      <c r="F184" s="18">
        <f>SUBTOTAL(9,F182:F183)</f>
        <v>18176.6</v>
      </c>
      <c r="G184" s="18">
        <f>SUBTOTAL(9,G182:G183)</f>
        <v>164852.84</v>
      </c>
      <c r="H184" s="19">
        <f t="shared" si="4"/>
        <v>0.09930970667888181</v>
      </c>
      <c r="I184" s="19">
        <v>0.5</v>
      </c>
      <c r="J184" s="23">
        <f t="shared" si="5"/>
        <v>-0.40069029332111816</v>
      </c>
    </row>
    <row r="185" spans="1:10" s="2" customFormat="1" ht="18" customHeight="1" outlineLevel="2">
      <c r="A185" s="15" t="s">
        <v>468</v>
      </c>
      <c r="B185" s="15" t="s">
        <v>469</v>
      </c>
      <c r="C185" s="16" t="s">
        <v>470</v>
      </c>
      <c r="D185" s="17" t="s">
        <v>471</v>
      </c>
      <c r="E185" s="18">
        <v>1200000</v>
      </c>
      <c r="F185" s="18">
        <v>594416.03</v>
      </c>
      <c r="G185" s="18">
        <v>585583.97</v>
      </c>
      <c r="H185" s="19">
        <f t="shared" si="4"/>
        <v>0.49534669166666667</v>
      </c>
      <c r="I185" s="19">
        <v>0.5</v>
      </c>
      <c r="J185" s="23">
        <f t="shared" si="5"/>
        <v>-0.004653308333333328</v>
      </c>
    </row>
    <row r="186" spans="1:10" s="2" customFormat="1" ht="18" customHeight="1" outlineLevel="1">
      <c r="A186" s="20" t="s">
        <v>472</v>
      </c>
      <c r="B186" s="15"/>
      <c r="C186" s="16"/>
      <c r="D186" s="17"/>
      <c r="E186" s="18">
        <f>SUBTOTAL(9,E185:E185)</f>
        <v>1200000</v>
      </c>
      <c r="F186" s="18">
        <f>SUBTOTAL(9,F185:F185)</f>
        <v>594416.03</v>
      </c>
      <c r="G186" s="18">
        <f>SUBTOTAL(9,G185:G185)</f>
        <v>585583.97</v>
      </c>
      <c r="H186" s="19">
        <f t="shared" si="4"/>
        <v>0.49534669166666667</v>
      </c>
      <c r="I186" s="19">
        <v>0.5</v>
      </c>
      <c r="J186" s="23">
        <f t="shared" si="5"/>
        <v>-0.004653308333333328</v>
      </c>
    </row>
    <row r="187" spans="1:10" s="2" customFormat="1" ht="18" customHeight="1" outlineLevel="2">
      <c r="A187" s="15" t="s">
        <v>473</v>
      </c>
      <c r="B187" s="15" t="s">
        <v>474</v>
      </c>
      <c r="C187" s="16" t="s">
        <v>475</v>
      </c>
      <c r="D187" s="17" t="s">
        <v>476</v>
      </c>
      <c r="E187" s="18">
        <v>400000</v>
      </c>
      <c r="F187" s="18">
        <v>20000</v>
      </c>
      <c r="G187" s="18">
        <v>380000</v>
      </c>
      <c r="H187" s="19">
        <f t="shared" si="4"/>
        <v>0.05</v>
      </c>
      <c r="I187" s="19">
        <v>0.5</v>
      </c>
      <c r="J187" s="23">
        <f t="shared" si="5"/>
        <v>-0.45</v>
      </c>
    </row>
    <row r="188" spans="1:10" s="2" customFormat="1" ht="18" customHeight="1" outlineLevel="1">
      <c r="A188" s="20" t="s">
        <v>477</v>
      </c>
      <c r="B188" s="15"/>
      <c r="C188" s="16"/>
      <c r="D188" s="17"/>
      <c r="E188" s="18">
        <f>SUBTOTAL(9,E187:E187)</f>
        <v>400000</v>
      </c>
      <c r="F188" s="18">
        <f>SUBTOTAL(9,F187:F187)</f>
        <v>20000</v>
      </c>
      <c r="G188" s="18">
        <f>SUBTOTAL(9,G187:G187)</f>
        <v>380000</v>
      </c>
      <c r="H188" s="19">
        <f t="shared" si="4"/>
        <v>0.05</v>
      </c>
      <c r="I188" s="19">
        <v>0.5</v>
      </c>
      <c r="J188" s="23">
        <f t="shared" si="5"/>
        <v>-0.45</v>
      </c>
    </row>
    <row r="189" spans="1:10" s="2" customFormat="1" ht="18" customHeight="1" outlineLevel="2">
      <c r="A189" s="15" t="s">
        <v>478</v>
      </c>
      <c r="B189" s="15" t="s">
        <v>479</v>
      </c>
      <c r="C189" s="16" t="s">
        <v>480</v>
      </c>
      <c r="D189" s="17" t="s">
        <v>481</v>
      </c>
      <c r="E189" s="18">
        <v>2489141.29</v>
      </c>
      <c r="F189" s="18">
        <v>132139.2</v>
      </c>
      <c r="G189" s="18">
        <v>2357002.09</v>
      </c>
      <c r="H189" s="19">
        <f t="shared" si="4"/>
        <v>0.05308625931796745</v>
      </c>
      <c r="I189" s="19">
        <v>0.5</v>
      </c>
      <c r="J189" s="23">
        <f t="shared" si="5"/>
        <v>-0.44691374068203255</v>
      </c>
    </row>
    <row r="190" spans="1:10" s="2" customFormat="1" ht="18" customHeight="1" outlineLevel="2">
      <c r="A190" s="15" t="s">
        <v>478</v>
      </c>
      <c r="B190" s="15" t="s">
        <v>482</v>
      </c>
      <c r="C190" s="16" t="s">
        <v>483</v>
      </c>
      <c r="D190" s="17" t="s">
        <v>481</v>
      </c>
      <c r="E190" s="18">
        <v>170000</v>
      </c>
      <c r="F190" s="18">
        <v>20203.5</v>
      </c>
      <c r="G190" s="18">
        <v>169796.5</v>
      </c>
      <c r="H190" s="19">
        <f t="shared" si="4"/>
        <v>0.11884411764705882</v>
      </c>
      <c r="I190" s="19">
        <v>0.5</v>
      </c>
      <c r="J190" s="23">
        <f t="shared" si="5"/>
        <v>-0.3811558823529412</v>
      </c>
    </row>
    <row r="191" spans="1:10" s="2" customFormat="1" ht="18" customHeight="1" outlineLevel="2">
      <c r="A191" s="15" t="s">
        <v>478</v>
      </c>
      <c r="B191" s="15" t="s">
        <v>484</v>
      </c>
      <c r="C191" s="16" t="s">
        <v>485</v>
      </c>
      <c r="D191" s="17" t="s">
        <v>486</v>
      </c>
      <c r="E191" s="18">
        <v>1757500</v>
      </c>
      <c r="F191" s="18">
        <v>0</v>
      </c>
      <c r="G191" s="18">
        <v>1757500</v>
      </c>
      <c r="H191" s="19">
        <f t="shared" si="4"/>
        <v>0</v>
      </c>
      <c r="I191" s="19">
        <v>0.5</v>
      </c>
      <c r="J191" s="23">
        <f t="shared" si="5"/>
        <v>-0.5</v>
      </c>
    </row>
    <row r="192" spans="1:10" s="2" customFormat="1" ht="18" customHeight="1" outlineLevel="1">
      <c r="A192" s="20" t="s">
        <v>487</v>
      </c>
      <c r="B192" s="15"/>
      <c r="C192" s="16"/>
      <c r="D192" s="17"/>
      <c r="E192" s="18">
        <f>SUBTOTAL(9,E189:E191)</f>
        <v>4416641.29</v>
      </c>
      <c r="F192" s="18">
        <f>SUBTOTAL(9,F189:F191)</f>
        <v>152342.7</v>
      </c>
      <c r="G192" s="18">
        <f>SUBTOTAL(9,G189:G191)</f>
        <v>4284298.59</v>
      </c>
      <c r="H192" s="19">
        <f t="shared" si="4"/>
        <v>0.03449288497685535</v>
      </c>
      <c r="I192" s="19">
        <v>0.5</v>
      </c>
      <c r="J192" s="23">
        <f t="shared" si="5"/>
        <v>-0.4655071150231447</v>
      </c>
    </row>
    <row r="193" spans="1:10" s="2" customFormat="1" ht="18" customHeight="1" outlineLevel="1">
      <c r="A193" s="15" t="s">
        <v>488</v>
      </c>
      <c r="B193" s="15" t="s">
        <v>489</v>
      </c>
      <c r="C193" s="16" t="s">
        <v>490</v>
      </c>
      <c r="D193" s="17" t="s">
        <v>491</v>
      </c>
      <c r="E193" s="18">
        <v>524300</v>
      </c>
      <c r="F193" s="18">
        <v>0</v>
      </c>
      <c r="G193" s="18">
        <v>524300</v>
      </c>
      <c r="H193" s="19">
        <f t="shared" si="4"/>
        <v>0</v>
      </c>
      <c r="I193" s="19">
        <v>0.5</v>
      </c>
      <c r="J193" s="23">
        <f t="shared" si="5"/>
        <v>-0.5</v>
      </c>
    </row>
    <row r="194" spans="1:10" s="2" customFormat="1" ht="18" customHeight="1" outlineLevel="1">
      <c r="A194" s="15" t="s">
        <v>488</v>
      </c>
      <c r="B194" s="15" t="s">
        <v>492</v>
      </c>
      <c r="C194" s="16" t="s">
        <v>493</v>
      </c>
      <c r="D194" s="17" t="s">
        <v>491</v>
      </c>
      <c r="E194" s="18">
        <v>2220200</v>
      </c>
      <c r="F194" s="18">
        <v>0</v>
      </c>
      <c r="G194" s="18">
        <v>2220200</v>
      </c>
      <c r="H194" s="19">
        <f t="shared" si="4"/>
        <v>0</v>
      </c>
      <c r="I194" s="19">
        <v>0.5</v>
      </c>
      <c r="J194" s="23">
        <f t="shared" si="5"/>
        <v>-0.5</v>
      </c>
    </row>
    <row r="195" spans="1:10" s="2" customFormat="1" ht="18" customHeight="1" outlineLevel="1">
      <c r="A195" s="15" t="s">
        <v>488</v>
      </c>
      <c r="B195" s="15" t="s">
        <v>494</v>
      </c>
      <c r="C195" s="16" t="s">
        <v>495</v>
      </c>
      <c r="D195" s="17" t="s">
        <v>491</v>
      </c>
      <c r="E195" s="18">
        <v>1980000</v>
      </c>
      <c r="F195" s="18">
        <v>1980000</v>
      </c>
      <c r="G195" s="18">
        <v>0</v>
      </c>
      <c r="H195" s="19">
        <f t="shared" si="4"/>
        <v>1</v>
      </c>
      <c r="I195" s="19">
        <v>0.5</v>
      </c>
      <c r="J195" s="23">
        <f t="shared" si="5"/>
        <v>0.5</v>
      </c>
    </row>
    <row r="196" spans="1:10" s="2" customFormat="1" ht="18" customHeight="1" outlineLevel="1">
      <c r="A196" s="15" t="s">
        <v>488</v>
      </c>
      <c r="B196" s="15" t="s">
        <v>496</v>
      </c>
      <c r="C196" s="16" t="s">
        <v>497</v>
      </c>
      <c r="D196" s="17" t="s">
        <v>491</v>
      </c>
      <c r="E196" s="18">
        <v>680000</v>
      </c>
      <c r="F196" s="18">
        <v>0</v>
      </c>
      <c r="G196" s="18">
        <v>680000</v>
      </c>
      <c r="H196" s="19">
        <f aca="true" t="shared" si="6" ref="H196:H259">F196/E196</f>
        <v>0</v>
      </c>
      <c r="I196" s="19">
        <v>0.5</v>
      </c>
      <c r="J196" s="23">
        <f t="shared" si="5"/>
        <v>-0.5</v>
      </c>
    </row>
    <row r="197" spans="1:10" s="2" customFormat="1" ht="18" customHeight="1" outlineLevel="1">
      <c r="A197" s="15" t="s">
        <v>488</v>
      </c>
      <c r="B197" s="15" t="s">
        <v>498</v>
      </c>
      <c r="C197" s="16" t="s">
        <v>499</v>
      </c>
      <c r="D197" s="17" t="s">
        <v>491</v>
      </c>
      <c r="E197" s="18">
        <v>5710000</v>
      </c>
      <c r="F197" s="18">
        <v>0</v>
      </c>
      <c r="G197" s="18">
        <v>5710000</v>
      </c>
      <c r="H197" s="19">
        <f t="shared" si="6"/>
        <v>0</v>
      </c>
      <c r="I197" s="19">
        <v>0.5</v>
      </c>
      <c r="J197" s="23">
        <f aca="true" t="shared" si="7" ref="J197:J260">H197-I197</f>
        <v>-0.5</v>
      </c>
    </row>
    <row r="198" spans="1:10" s="2" customFormat="1" ht="18" customHeight="1" outlineLevel="1">
      <c r="A198" s="15" t="s">
        <v>488</v>
      </c>
      <c r="B198" s="15" t="s">
        <v>500</v>
      </c>
      <c r="C198" s="16" t="s">
        <v>501</v>
      </c>
      <c r="D198" s="17" t="s">
        <v>491</v>
      </c>
      <c r="E198" s="18">
        <v>13820000</v>
      </c>
      <c r="F198" s="18">
        <v>8183000</v>
      </c>
      <c r="G198" s="18">
        <v>5637000</v>
      </c>
      <c r="H198" s="19">
        <f t="shared" si="6"/>
        <v>0.5921128798842258</v>
      </c>
      <c r="I198" s="19">
        <v>0.5</v>
      </c>
      <c r="J198" s="23">
        <f t="shared" si="7"/>
        <v>0.09211287988422578</v>
      </c>
    </row>
    <row r="199" spans="1:10" s="2" customFormat="1" ht="18" customHeight="1" outlineLevel="1">
      <c r="A199" s="15" t="s">
        <v>488</v>
      </c>
      <c r="B199" s="15" t="s">
        <v>502</v>
      </c>
      <c r="C199" s="16" t="s">
        <v>503</v>
      </c>
      <c r="D199" s="17" t="s">
        <v>491</v>
      </c>
      <c r="E199" s="18">
        <v>400000</v>
      </c>
      <c r="F199" s="18">
        <v>0</v>
      </c>
      <c r="G199" s="18">
        <v>400000</v>
      </c>
      <c r="H199" s="19">
        <f t="shared" si="6"/>
        <v>0</v>
      </c>
      <c r="I199" s="19">
        <v>0.5</v>
      </c>
      <c r="J199" s="23">
        <f t="shared" si="7"/>
        <v>-0.5</v>
      </c>
    </row>
    <row r="200" spans="1:10" s="2" customFormat="1" ht="18" customHeight="1" outlineLevel="1">
      <c r="A200" s="15" t="s">
        <v>488</v>
      </c>
      <c r="B200" s="15" t="s">
        <v>504</v>
      </c>
      <c r="C200" s="16" t="s">
        <v>505</v>
      </c>
      <c r="D200" s="17" t="s">
        <v>491</v>
      </c>
      <c r="E200" s="18">
        <v>1085000</v>
      </c>
      <c r="F200" s="18">
        <v>0</v>
      </c>
      <c r="G200" s="18">
        <v>1085000</v>
      </c>
      <c r="H200" s="19">
        <f t="shared" si="6"/>
        <v>0</v>
      </c>
      <c r="I200" s="19">
        <v>0.5</v>
      </c>
      <c r="J200" s="23">
        <f t="shared" si="7"/>
        <v>-0.5</v>
      </c>
    </row>
    <row r="201" spans="1:10" s="2" customFormat="1" ht="18" customHeight="1" outlineLevel="1">
      <c r="A201" s="15" t="s">
        <v>488</v>
      </c>
      <c r="B201" s="15" t="s">
        <v>506</v>
      </c>
      <c r="C201" s="16" t="s">
        <v>507</v>
      </c>
      <c r="D201" s="17" t="s">
        <v>491</v>
      </c>
      <c r="E201" s="18">
        <v>50000</v>
      </c>
      <c r="F201" s="18">
        <v>0</v>
      </c>
      <c r="G201" s="18">
        <v>50000</v>
      </c>
      <c r="H201" s="19">
        <f t="shared" si="6"/>
        <v>0</v>
      </c>
      <c r="I201" s="19">
        <v>0.5</v>
      </c>
      <c r="J201" s="23">
        <f t="shared" si="7"/>
        <v>-0.5</v>
      </c>
    </row>
    <row r="202" spans="1:10" s="2" customFormat="1" ht="18" customHeight="1" outlineLevel="1">
      <c r="A202" s="15" t="s">
        <v>488</v>
      </c>
      <c r="B202" s="15" t="s">
        <v>508</v>
      </c>
      <c r="C202" s="16" t="s">
        <v>509</v>
      </c>
      <c r="D202" s="17" t="s">
        <v>510</v>
      </c>
      <c r="E202" s="18">
        <v>40000</v>
      </c>
      <c r="F202" s="18">
        <v>0</v>
      </c>
      <c r="G202" s="18">
        <v>40000</v>
      </c>
      <c r="H202" s="19">
        <f t="shared" si="6"/>
        <v>0</v>
      </c>
      <c r="I202" s="19">
        <v>0.5</v>
      </c>
      <c r="J202" s="23">
        <f t="shared" si="7"/>
        <v>-0.5</v>
      </c>
    </row>
    <row r="203" spans="1:10" s="2" customFormat="1" ht="18" customHeight="1" outlineLevel="2">
      <c r="A203" s="15" t="s">
        <v>488</v>
      </c>
      <c r="B203" s="15" t="s">
        <v>511</v>
      </c>
      <c r="C203" s="16" t="s">
        <v>512</v>
      </c>
      <c r="D203" s="17" t="s">
        <v>491</v>
      </c>
      <c r="E203" s="18">
        <v>70000</v>
      </c>
      <c r="F203" s="18">
        <v>0</v>
      </c>
      <c r="G203" s="18">
        <v>70000</v>
      </c>
      <c r="H203" s="19">
        <f t="shared" si="6"/>
        <v>0</v>
      </c>
      <c r="I203" s="19">
        <v>0.5</v>
      </c>
      <c r="J203" s="23">
        <f t="shared" si="7"/>
        <v>-0.5</v>
      </c>
    </row>
    <row r="204" spans="1:10" s="2" customFormat="1" ht="18" customHeight="1" outlineLevel="2">
      <c r="A204" s="15" t="s">
        <v>488</v>
      </c>
      <c r="B204" s="15" t="s">
        <v>513</v>
      </c>
      <c r="C204" s="16" t="s">
        <v>514</v>
      </c>
      <c r="D204" s="17" t="s">
        <v>491</v>
      </c>
      <c r="E204" s="18">
        <v>100000</v>
      </c>
      <c r="F204" s="18">
        <v>0</v>
      </c>
      <c r="G204" s="18">
        <v>100000</v>
      </c>
      <c r="H204" s="19">
        <f t="shared" si="6"/>
        <v>0</v>
      </c>
      <c r="I204" s="19">
        <v>0.5</v>
      </c>
      <c r="J204" s="23">
        <f t="shared" si="7"/>
        <v>-0.5</v>
      </c>
    </row>
    <row r="205" spans="1:10" s="2" customFormat="1" ht="18" customHeight="1" outlineLevel="2">
      <c r="A205" s="15" t="s">
        <v>488</v>
      </c>
      <c r="B205" s="15" t="s">
        <v>515</v>
      </c>
      <c r="C205" s="16" t="s">
        <v>516</v>
      </c>
      <c r="D205" s="17" t="s">
        <v>491</v>
      </c>
      <c r="E205" s="18">
        <v>117000</v>
      </c>
      <c r="F205" s="18">
        <v>0</v>
      </c>
      <c r="G205" s="18">
        <v>117000</v>
      </c>
      <c r="H205" s="19">
        <f t="shared" si="6"/>
        <v>0</v>
      </c>
      <c r="I205" s="19">
        <v>0.5</v>
      </c>
      <c r="J205" s="23">
        <f t="shared" si="7"/>
        <v>-0.5</v>
      </c>
    </row>
    <row r="206" spans="1:10" s="2" customFormat="1" ht="18" customHeight="1" outlineLevel="2">
      <c r="A206" s="15" t="s">
        <v>488</v>
      </c>
      <c r="B206" s="15" t="s">
        <v>517</v>
      </c>
      <c r="C206" s="16" t="s">
        <v>518</v>
      </c>
      <c r="D206" s="17" t="s">
        <v>491</v>
      </c>
      <c r="E206" s="18">
        <v>14000</v>
      </c>
      <c r="F206" s="18">
        <v>14000</v>
      </c>
      <c r="G206" s="18">
        <v>0</v>
      </c>
      <c r="H206" s="19">
        <f t="shared" si="6"/>
        <v>1</v>
      </c>
      <c r="I206" s="19">
        <v>0.5</v>
      </c>
      <c r="J206" s="23">
        <f t="shared" si="7"/>
        <v>0.5</v>
      </c>
    </row>
    <row r="207" spans="1:10" s="2" customFormat="1" ht="18" customHeight="1" outlineLevel="2">
      <c r="A207" s="15" t="s">
        <v>488</v>
      </c>
      <c r="B207" s="15" t="s">
        <v>519</v>
      </c>
      <c r="C207" s="16" t="s">
        <v>520</v>
      </c>
      <c r="D207" s="17" t="s">
        <v>491</v>
      </c>
      <c r="E207" s="18">
        <v>320000</v>
      </c>
      <c r="F207" s="18">
        <v>0</v>
      </c>
      <c r="G207" s="18">
        <v>320000</v>
      </c>
      <c r="H207" s="19">
        <f t="shared" si="6"/>
        <v>0</v>
      </c>
      <c r="I207" s="19">
        <v>0.5</v>
      </c>
      <c r="J207" s="23">
        <f t="shared" si="7"/>
        <v>-0.5</v>
      </c>
    </row>
    <row r="208" spans="1:10" s="2" customFormat="1" ht="18" customHeight="1" outlineLevel="2">
      <c r="A208" s="15" t="s">
        <v>488</v>
      </c>
      <c r="B208" s="15" t="s">
        <v>521</v>
      </c>
      <c r="C208" s="16" t="s">
        <v>522</v>
      </c>
      <c r="D208" s="17" t="s">
        <v>491</v>
      </c>
      <c r="E208" s="18">
        <v>260000</v>
      </c>
      <c r="F208" s="18">
        <v>0</v>
      </c>
      <c r="G208" s="18">
        <v>260000</v>
      </c>
      <c r="H208" s="19">
        <f t="shared" si="6"/>
        <v>0</v>
      </c>
      <c r="I208" s="19">
        <v>0.5</v>
      </c>
      <c r="J208" s="23">
        <f t="shared" si="7"/>
        <v>-0.5</v>
      </c>
    </row>
    <row r="209" spans="1:10" s="2" customFormat="1" ht="18" customHeight="1" outlineLevel="2">
      <c r="A209" s="15" t="s">
        <v>488</v>
      </c>
      <c r="B209" s="15" t="s">
        <v>523</v>
      </c>
      <c r="C209" s="16" t="s">
        <v>524</v>
      </c>
      <c r="D209" s="17" t="s">
        <v>491</v>
      </c>
      <c r="E209" s="18">
        <v>40000</v>
      </c>
      <c r="F209" s="18">
        <v>0</v>
      </c>
      <c r="G209" s="18">
        <v>40000</v>
      </c>
      <c r="H209" s="19">
        <f t="shared" si="6"/>
        <v>0</v>
      </c>
      <c r="I209" s="19">
        <v>0.5</v>
      </c>
      <c r="J209" s="23">
        <f t="shared" si="7"/>
        <v>-0.5</v>
      </c>
    </row>
    <row r="210" spans="1:10" s="2" customFormat="1" ht="18" customHeight="1" outlineLevel="2">
      <c r="A210" s="15" t="s">
        <v>488</v>
      </c>
      <c r="B210" s="15" t="s">
        <v>525</v>
      </c>
      <c r="C210" s="16" t="s">
        <v>526</v>
      </c>
      <c r="D210" s="17" t="s">
        <v>491</v>
      </c>
      <c r="E210" s="18">
        <v>936000</v>
      </c>
      <c r="F210" s="18">
        <v>0</v>
      </c>
      <c r="G210" s="18">
        <v>936000</v>
      </c>
      <c r="H210" s="19">
        <f t="shared" si="6"/>
        <v>0</v>
      </c>
      <c r="I210" s="19">
        <v>0.5</v>
      </c>
      <c r="J210" s="23">
        <f t="shared" si="7"/>
        <v>-0.5</v>
      </c>
    </row>
    <row r="211" spans="1:10" s="2" customFormat="1" ht="18" customHeight="1" outlineLevel="2">
      <c r="A211" s="15" t="s">
        <v>488</v>
      </c>
      <c r="B211" s="15" t="s">
        <v>527</v>
      </c>
      <c r="C211" s="16" t="s">
        <v>528</v>
      </c>
      <c r="D211" s="17" t="s">
        <v>491</v>
      </c>
      <c r="E211" s="18">
        <v>3901000</v>
      </c>
      <c r="F211" s="18">
        <v>0</v>
      </c>
      <c r="G211" s="18">
        <v>3901000</v>
      </c>
      <c r="H211" s="19">
        <f t="shared" si="6"/>
        <v>0</v>
      </c>
      <c r="I211" s="19">
        <v>0.5</v>
      </c>
      <c r="J211" s="23">
        <f t="shared" si="7"/>
        <v>-0.5</v>
      </c>
    </row>
    <row r="212" spans="1:10" s="2" customFormat="1" ht="18" customHeight="1" outlineLevel="1">
      <c r="A212" s="20" t="s">
        <v>529</v>
      </c>
      <c r="B212" s="15"/>
      <c r="C212" s="16"/>
      <c r="D212" s="17"/>
      <c r="E212" s="18">
        <f>SUBTOTAL(9,E193:E211)</f>
        <v>32267500</v>
      </c>
      <c r="F212" s="18">
        <f>SUBTOTAL(9,F193:F211)</f>
        <v>10177000</v>
      </c>
      <c r="G212" s="18">
        <f>SUBTOTAL(9,G193:G211)</f>
        <v>22090500</v>
      </c>
      <c r="H212" s="19">
        <f t="shared" si="6"/>
        <v>0.31539474703649184</v>
      </c>
      <c r="I212" s="19">
        <v>0.5</v>
      </c>
      <c r="J212" s="23">
        <f t="shared" si="7"/>
        <v>-0.18460525296350816</v>
      </c>
    </row>
    <row r="213" spans="1:10" s="2" customFormat="1" ht="18" customHeight="1" outlineLevel="1">
      <c r="A213" s="15" t="s">
        <v>530</v>
      </c>
      <c r="B213" s="15" t="s">
        <v>531</v>
      </c>
      <c r="C213" s="16" t="s">
        <v>532</v>
      </c>
      <c r="D213" s="17" t="s">
        <v>533</v>
      </c>
      <c r="E213" s="18">
        <v>54400</v>
      </c>
      <c r="F213" s="18">
        <v>0</v>
      </c>
      <c r="G213" s="18">
        <v>54400</v>
      </c>
      <c r="H213" s="19">
        <f t="shared" si="6"/>
        <v>0</v>
      </c>
      <c r="I213" s="19">
        <v>0.5</v>
      </c>
      <c r="J213" s="23">
        <f t="shared" si="7"/>
        <v>-0.5</v>
      </c>
    </row>
    <row r="214" spans="1:10" s="2" customFormat="1" ht="18" customHeight="1" outlineLevel="1">
      <c r="A214" s="15" t="s">
        <v>530</v>
      </c>
      <c r="B214" s="15" t="s">
        <v>534</v>
      </c>
      <c r="C214" s="16" t="s">
        <v>535</v>
      </c>
      <c r="D214" s="17" t="s">
        <v>533</v>
      </c>
      <c r="E214" s="18">
        <v>3432418</v>
      </c>
      <c r="F214" s="18">
        <v>3432418</v>
      </c>
      <c r="G214" s="18">
        <v>0</v>
      </c>
      <c r="H214" s="19">
        <f t="shared" si="6"/>
        <v>1</v>
      </c>
      <c r="I214" s="19">
        <v>0.5</v>
      </c>
      <c r="J214" s="23">
        <f t="shared" si="7"/>
        <v>0.5</v>
      </c>
    </row>
    <row r="215" spans="1:10" s="2" customFormat="1" ht="18" customHeight="1" outlineLevel="1">
      <c r="A215" s="15" t="s">
        <v>530</v>
      </c>
      <c r="B215" s="15" t="s">
        <v>536</v>
      </c>
      <c r="C215" s="16" t="s">
        <v>537</v>
      </c>
      <c r="D215" s="17" t="s">
        <v>533</v>
      </c>
      <c r="E215" s="18">
        <v>107440000</v>
      </c>
      <c r="F215" s="18">
        <v>45947693.94</v>
      </c>
      <c r="G215" s="18">
        <v>61492306.06</v>
      </c>
      <c r="H215" s="19">
        <f t="shared" si="6"/>
        <v>0.4276591021965748</v>
      </c>
      <c r="I215" s="19">
        <v>0.5</v>
      </c>
      <c r="J215" s="23">
        <f t="shared" si="7"/>
        <v>-0.07234089780342517</v>
      </c>
    </row>
    <row r="216" spans="1:10" s="2" customFormat="1" ht="18" customHeight="1" outlineLevel="1">
      <c r="A216" s="15" t="s">
        <v>530</v>
      </c>
      <c r="B216" s="15" t="s">
        <v>538</v>
      </c>
      <c r="C216" s="16" t="s">
        <v>539</v>
      </c>
      <c r="D216" s="17" t="s">
        <v>533</v>
      </c>
      <c r="E216" s="18">
        <v>66895000</v>
      </c>
      <c r="F216" s="18">
        <v>0</v>
      </c>
      <c r="G216" s="18">
        <v>66895000</v>
      </c>
      <c r="H216" s="19">
        <f t="shared" si="6"/>
        <v>0</v>
      </c>
      <c r="I216" s="19">
        <v>0.5</v>
      </c>
      <c r="J216" s="23">
        <f t="shared" si="7"/>
        <v>-0.5</v>
      </c>
    </row>
    <row r="217" spans="1:10" s="2" customFormat="1" ht="18" customHeight="1" outlineLevel="1">
      <c r="A217" s="15" t="s">
        <v>530</v>
      </c>
      <c r="B217" s="15" t="s">
        <v>540</v>
      </c>
      <c r="C217" s="16" t="s">
        <v>541</v>
      </c>
      <c r="D217" s="17" t="s">
        <v>533</v>
      </c>
      <c r="E217" s="18">
        <v>7467000</v>
      </c>
      <c r="F217" s="18">
        <v>7442548.01</v>
      </c>
      <c r="G217" s="18">
        <v>24451.99</v>
      </c>
      <c r="H217" s="19">
        <f t="shared" si="6"/>
        <v>0.9967253261015133</v>
      </c>
      <c r="I217" s="19">
        <v>0.5</v>
      </c>
      <c r="J217" s="23">
        <f t="shared" si="7"/>
        <v>0.4967253261015133</v>
      </c>
    </row>
    <row r="218" spans="1:10" s="2" customFormat="1" ht="18" customHeight="1" outlineLevel="1">
      <c r="A218" s="20" t="s">
        <v>542</v>
      </c>
      <c r="B218" s="15"/>
      <c r="C218" s="16"/>
      <c r="D218" s="17"/>
      <c r="E218" s="18">
        <f>SUBTOTAL(9,E213:E217)</f>
        <v>185288818</v>
      </c>
      <c r="F218" s="18">
        <f>SUBTOTAL(9,F213:F217)</f>
        <v>56822659.949999996</v>
      </c>
      <c r="G218" s="18">
        <f>SUBTOTAL(9,G213:G217)</f>
        <v>128466158.05</v>
      </c>
      <c r="H218" s="19">
        <f t="shared" si="6"/>
        <v>0.306670745506078</v>
      </c>
      <c r="I218" s="19">
        <v>0.5</v>
      </c>
      <c r="J218" s="23">
        <f t="shared" si="7"/>
        <v>-0.19332925449392202</v>
      </c>
    </row>
    <row r="219" spans="1:10" s="2" customFormat="1" ht="18" customHeight="1" outlineLevel="2">
      <c r="A219" s="15" t="s">
        <v>543</v>
      </c>
      <c r="B219" s="15" t="s">
        <v>544</v>
      </c>
      <c r="C219" s="16" t="s">
        <v>545</v>
      </c>
      <c r="D219" s="17" t="s">
        <v>546</v>
      </c>
      <c r="E219" s="18">
        <v>300000</v>
      </c>
      <c r="F219" s="18">
        <v>15000</v>
      </c>
      <c r="G219" s="18">
        <v>285000</v>
      </c>
      <c r="H219" s="19">
        <f t="shared" si="6"/>
        <v>0.05</v>
      </c>
      <c r="I219" s="19">
        <v>0.5</v>
      </c>
      <c r="J219" s="23">
        <f t="shared" si="7"/>
        <v>-0.45</v>
      </c>
    </row>
    <row r="220" spans="1:10" s="2" customFormat="1" ht="18" customHeight="1" outlineLevel="2">
      <c r="A220" s="20" t="s">
        <v>547</v>
      </c>
      <c r="B220" s="15"/>
      <c r="C220" s="16"/>
      <c r="D220" s="17"/>
      <c r="E220" s="18">
        <f>SUBTOTAL(9,E219)</f>
        <v>300000</v>
      </c>
      <c r="F220" s="18">
        <f>SUBTOTAL(9,F219)</f>
        <v>15000</v>
      </c>
      <c r="G220" s="18">
        <f>SUBTOTAL(9,G219)</f>
        <v>285000</v>
      </c>
      <c r="H220" s="19">
        <f t="shared" si="6"/>
        <v>0.05</v>
      </c>
      <c r="I220" s="19">
        <v>0.5</v>
      </c>
      <c r="J220" s="23">
        <f t="shared" si="7"/>
        <v>-0.45</v>
      </c>
    </row>
    <row r="221" spans="1:10" s="2" customFormat="1" ht="18" customHeight="1" outlineLevel="2">
      <c r="A221" s="15" t="s">
        <v>548</v>
      </c>
      <c r="B221" s="15" t="s">
        <v>549</v>
      </c>
      <c r="C221" s="16" t="s">
        <v>550</v>
      </c>
      <c r="D221" s="17" t="s">
        <v>551</v>
      </c>
      <c r="E221" s="18">
        <v>18000000</v>
      </c>
      <c r="F221" s="18">
        <v>0</v>
      </c>
      <c r="G221" s="18">
        <v>18000000</v>
      </c>
      <c r="H221" s="19">
        <f t="shared" si="6"/>
        <v>0</v>
      </c>
      <c r="I221" s="19">
        <v>0.5</v>
      </c>
      <c r="J221" s="23">
        <f t="shared" si="7"/>
        <v>-0.5</v>
      </c>
    </row>
    <row r="222" spans="1:10" s="2" customFormat="1" ht="18" customHeight="1" outlineLevel="2">
      <c r="A222" s="15" t="s">
        <v>548</v>
      </c>
      <c r="B222" s="15" t="s">
        <v>552</v>
      </c>
      <c r="C222" s="16" t="s">
        <v>553</v>
      </c>
      <c r="D222" s="17" t="s">
        <v>551</v>
      </c>
      <c r="E222" s="18">
        <v>2088000</v>
      </c>
      <c r="F222" s="18">
        <v>0</v>
      </c>
      <c r="G222" s="18">
        <v>2088000</v>
      </c>
      <c r="H222" s="19">
        <f t="shared" si="6"/>
        <v>0</v>
      </c>
      <c r="I222" s="19">
        <v>0.5</v>
      </c>
      <c r="J222" s="23">
        <f t="shared" si="7"/>
        <v>-0.5</v>
      </c>
    </row>
    <row r="223" spans="1:10" s="2" customFormat="1" ht="18" customHeight="1" outlineLevel="2">
      <c r="A223" s="15" t="s">
        <v>548</v>
      </c>
      <c r="B223" s="15" t="s">
        <v>554</v>
      </c>
      <c r="C223" s="16" t="s">
        <v>555</v>
      </c>
      <c r="D223" s="17" t="s">
        <v>551</v>
      </c>
      <c r="E223" s="18">
        <v>33670000</v>
      </c>
      <c r="F223" s="18">
        <v>23096000</v>
      </c>
      <c r="G223" s="18">
        <v>10574000</v>
      </c>
      <c r="H223" s="19">
        <f t="shared" si="6"/>
        <v>0.6859518859518859</v>
      </c>
      <c r="I223" s="19">
        <v>0.5</v>
      </c>
      <c r="J223" s="23">
        <f t="shared" si="7"/>
        <v>0.18595188595188594</v>
      </c>
    </row>
    <row r="224" spans="1:10" s="2" customFormat="1" ht="18" customHeight="1" outlineLevel="2">
      <c r="A224" s="15" t="s">
        <v>548</v>
      </c>
      <c r="B224" s="15" t="s">
        <v>556</v>
      </c>
      <c r="C224" s="16" t="s">
        <v>557</v>
      </c>
      <c r="D224" s="17" t="s">
        <v>551</v>
      </c>
      <c r="E224" s="18">
        <v>50000</v>
      </c>
      <c r="F224" s="18">
        <v>0</v>
      </c>
      <c r="G224" s="18">
        <v>50000</v>
      </c>
      <c r="H224" s="19">
        <f t="shared" si="6"/>
        <v>0</v>
      </c>
      <c r="I224" s="19">
        <v>0.5</v>
      </c>
      <c r="J224" s="23">
        <f t="shared" si="7"/>
        <v>-0.5</v>
      </c>
    </row>
    <row r="225" spans="1:10" s="2" customFormat="1" ht="18" customHeight="1" outlineLevel="2">
      <c r="A225" s="15" t="s">
        <v>548</v>
      </c>
      <c r="B225" s="15" t="s">
        <v>558</v>
      </c>
      <c r="C225" s="16" t="s">
        <v>559</v>
      </c>
      <c r="D225" s="17" t="s">
        <v>551</v>
      </c>
      <c r="E225" s="18">
        <v>7198000</v>
      </c>
      <c r="F225" s="18">
        <v>7198000</v>
      </c>
      <c r="G225" s="18">
        <v>0</v>
      </c>
      <c r="H225" s="19">
        <f t="shared" si="6"/>
        <v>1</v>
      </c>
      <c r="I225" s="19">
        <v>0.5</v>
      </c>
      <c r="J225" s="23">
        <f t="shared" si="7"/>
        <v>0.5</v>
      </c>
    </row>
    <row r="226" spans="1:10" s="2" customFormat="1" ht="18" customHeight="1" outlineLevel="1">
      <c r="A226" s="20" t="s">
        <v>560</v>
      </c>
      <c r="B226" s="15"/>
      <c r="C226" s="16"/>
      <c r="D226" s="17"/>
      <c r="E226" s="18">
        <f>SUBTOTAL(9,E221:E225)</f>
        <v>61006000</v>
      </c>
      <c r="F226" s="18">
        <f>SUBTOTAL(9,F221:F225)</f>
        <v>30294000</v>
      </c>
      <c r="G226" s="18">
        <f>SUBTOTAL(9,G221:G225)</f>
        <v>30712000</v>
      </c>
      <c r="H226" s="19">
        <f t="shared" si="6"/>
        <v>0.49657410746483954</v>
      </c>
      <c r="I226" s="19">
        <v>0.5</v>
      </c>
      <c r="J226" s="23">
        <f t="shared" si="7"/>
        <v>-0.0034258925351604574</v>
      </c>
    </row>
    <row r="227" spans="1:10" s="2" customFormat="1" ht="18" customHeight="1" outlineLevel="1">
      <c r="A227" s="15" t="s">
        <v>561</v>
      </c>
      <c r="B227" s="15" t="s">
        <v>562</v>
      </c>
      <c r="C227" s="16" t="s">
        <v>563</v>
      </c>
      <c r="D227" s="17" t="s">
        <v>564</v>
      </c>
      <c r="E227" s="18">
        <v>140000</v>
      </c>
      <c r="F227" s="18">
        <v>17312</v>
      </c>
      <c r="G227" s="18">
        <v>122688</v>
      </c>
      <c r="H227" s="19">
        <f t="shared" si="6"/>
        <v>0.12365714285714285</v>
      </c>
      <c r="I227" s="19">
        <v>0.5</v>
      </c>
      <c r="J227" s="23">
        <f t="shared" si="7"/>
        <v>-0.37634285714285715</v>
      </c>
    </row>
    <row r="228" spans="1:10" s="2" customFormat="1" ht="18" customHeight="1" outlineLevel="2">
      <c r="A228" s="15" t="s">
        <v>561</v>
      </c>
      <c r="B228" s="15" t="s">
        <v>565</v>
      </c>
      <c r="C228" s="16" t="s">
        <v>566</v>
      </c>
      <c r="D228" s="17" t="s">
        <v>567</v>
      </c>
      <c r="E228" s="18">
        <v>90000</v>
      </c>
      <c r="F228" s="18">
        <v>4500</v>
      </c>
      <c r="G228" s="18">
        <v>85500</v>
      </c>
      <c r="H228" s="19">
        <f t="shared" si="6"/>
        <v>0.05</v>
      </c>
      <c r="I228" s="19">
        <v>0.5</v>
      </c>
      <c r="J228" s="23">
        <f t="shared" si="7"/>
        <v>-0.45</v>
      </c>
    </row>
    <row r="229" spans="1:10" s="2" customFormat="1" ht="18" customHeight="1" outlineLevel="1">
      <c r="A229" s="20" t="s">
        <v>568</v>
      </c>
      <c r="B229" s="15"/>
      <c r="C229" s="16"/>
      <c r="D229" s="17"/>
      <c r="E229" s="18">
        <f>SUBTOTAL(9,E227:E228)</f>
        <v>230000</v>
      </c>
      <c r="F229" s="18">
        <f>SUBTOTAL(9,F227:F228)</f>
        <v>21812</v>
      </c>
      <c r="G229" s="18">
        <f>SUBTOTAL(9,G227:G228)</f>
        <v>208188</v>
      </c>
      <c r="H229" s="19">
        <f t="shared" si="6"/>
        <v>0.09483478260869566</v>
      </c>
      <c r="I229" s="19">
        <v>0.5</v>
      </c>
      <c r="J229" s="23">
        <f t="shared" si="7"/>
        <v>-0.40516521739130434</v>
      </c>
    </row>
    <row r="230" spans="1:10" s="2" customFormat="1" ht="18" customHeight="1" outlineLevel="1">
      <c r="A230" s="15" t="s">
        <v>569</v>
      </c>
      <c r="B230" s="15" t="s">
        <v>570</v>
      </c>
      <c r="C230" s="16" t="s">
        <v>571</v>
      </c>
      <c r="D230" s="17" t="s">
        <v>572</v>
      </c>
      <c r="E230" s="18">
        <v>149698</v>
      </c>
      <c r="F230" s="18">
        <v>62483.8</v>
      </c>
      <c r="G230" s="18">
        <v>109464.2</v>
      </c>
      <c r="H230" s="19">
        <f t="shared" si="6"/>
        <v>0.4173990300471616</v>
      </c>
      <c r="I230" s="19">
        <v>0.5</v>
      </c>
      <c r="J230" s="23">
        <f t="shared" si="7"/>
        <v>-0.08260096995283839</v>
      </c>
    </row>
    <row r="231" spans="1:10" s="2" customFormat="1" ht="18" customHeight="1" outlineLevel="1">
      <c r="A231" s="15" t="s">
        <v>569</v>
      </c>
      <c r="B231" s="15" t="s">
        <v>573</v>
      </c>
      <c r="C231" s="16" t="s">
        <v>574</v>
      </c>
      <c r="D231" s="17" t="s">
        <v>575</v>
      </c>
      <c r="E231" s="18">
        <v>90395.01</v>
      </c>
      <c r="F231" s="18">
        <v>37743.01</v>
      </c>
      <c r="G231" s="18">
        <v>52652</v>
      </c>
      <c r="H231" s="19">
        <f t="shared" si="6"/>
        <v>0.41753422008582114</v>
      </c>
      <c r="I231" s="19">
        <v>0.5</v>
      </c>
      <c r="J231" s="23">
        <f t="shared" si="7"/>
        <v>-0.08246577991417886</v>
      </c>
    </row>
    <row r="232" spans="1:10" s="2" customFormat="1" ht="18" customHeight="1" outlineLevel="1">
      <c r="A232" s="15" t="s">
        <v>569</v>
      </c>
      <c r="B232" s="15" t="s">
        <v>576</v>
      </c>
      <c r="C232" s="16" t="s">
        <v>577</v>
      </c>
      <c r="D232" s="17" t="s">
        <v>578</v>
      </c>
      <c r="E232" s="18">
        <v>188952.5</v>
      </c>
      <c r="F232" s="18">
        <v>16107.59</v>
      </c>
      <c r="G232" s="18">
        <v>172844.91</v>
      </c>
      <c r="H232" s="19">
        <f t="shared" si="6"/>
        <v>0.08524676836771146</v>
      </c>
      <c r="I232" s="19">
        <v>0.5</v>
      </c>
      <c r="J232" s="23">
        <f t="shared" si="7"/>
        <v>-0.41475323163228855</v>
      </c>
    </row>
    <row r="233" spans="1:10" s="2" customFormat="1" ht="18" customHeight="1" outlineLevel="1">
      <c r="A233" s="15" t="s">
        <v>569</v>
      </c>
      <c r="B233" s="15" t="s">
        <v>579</v>
      </c>
      <c r="C233" s="16" t="s">
        <v>580</v>
      </c>
      <c r="D233" s="17" t="s">
        <v>581</v>
      </c>
      <c r="E233" s="18">
        <v>78466.68</v>
      </c>
      <c r="F233" s="18">
        <v>61339.54</v>
      </c>
      <c r="G233" s="18">
        <v>17127.14</v>
      </c>
      <c r="H233" s="19">
        <f t="shared" si="6"/>
        <v>0.781727224855187</v>
      </c>
      <c r="I233" s="19">
        <v>0.5</v>
      </c>
      <c r="J233" s="23">
        <f t="shared" si="7"/>
        <v>0.281727224855187</v>
      </c>
    </row>
    <row r="234" spans="1:10" s="2" customFormat="1" ht="18" customHeight="1" outlineLevel="1">
      <c r="A234" s="15" t="s">
        <v>569</v>
      </c>
      <c r="B234" s="15" t="s">
        <v>582</v>
      </c>
      <c r="C234" s="16" t="s">
        <v>583</v>
      </c>
      <c r="D234" s="17" t="s">
        <v>584</v>
      </c>
      <c r="E234" s="18">
        <v>90465.54</v>
      </c>
      <c r="F234" s="18">
        <v>51966.82</v>
      </c>
      <c r="G234" s="18">
        <v>38498.72</v>
      </c>
      <c r="H234" s="19">
        <f t="shared" si="6"/>
        <v>0.5744377361810917</v>
      </c>
      <c r="I234" s="19">
        <v>0.5</v>
      </c>
      <c r="J234" s="23">
        <f t="shared" si="7"/>
        <v>0.07443773618109173</v>
      </c>
    </row>
    <row r="235" spans="1:10" s="2" customFormat="1" ht="18" customHeight="1" outlineLevel="1">
      <c r="A235" s="15" t="s">
        <v>569</v>
      </c>
      <c r="B235" s="15" t="s">
        <v>585</v>
      </c>
      <c r="C235" s="16" t="s">
        <v>586</v>
      </c>
      <c r="D235" s="17" t="s">
        <v>587</v>
      </c>
      <c r="E235" s="18">
        <v>133036.41</v>
      </c>
      <c r="F235" s="18">
        <v>29139.6</v>
      </c>
      <c r="G235" s="18">
        <v>103896.81</v>
      </c>
      <c r="H235" s="19">
        <f t="shared" si="6"/>
        <v>0.2190347740141214</v>
      </c>
      <c r="I235" s="19">
        <v>0.5</v>
      </c>
      <c r="J235" s="23">
        <f t="shared" si="7"/>
        <v>-0.2809652259858786</v>
      </c>
    </row>
    <row r="236" spans="1:10" s="2" customFormat="1" ht="18" customHeight="1" outlineLevel="1">
      <c r="A236" s="15" t="s">
        <v>569</v>
      </c>
      <c r="B236" s="15" t="s">
        <v>588</v>
      </c>
      <c r="C236" s="16" t="s">
        <v>589</v>
      </c>
      <c r="D236" s="17" t="s">
        <v>590</v>
      </c>
      <c r="E236" s="18">
        <v>91056.9</v>
      </c>
      <c r="F236" s="18">
        <v>28017.5</v>
      </c>
      <c r="G236" s="18">
        <v>60639.4</v>
      </c>
      <c r="H236" s="19">
        <f t="shared" si="6"/>
        <v>0.3076922232142759</v>
      </c>
      <c r="I236" s="19">
        <v>0.5</v>
      </c>
      <c r="J236" s="23">
        <f t="shared" si="7"/>
        <v>-0.19230777678572408</v>
      </c>
    </row>
    <row r="237" spans="1:10" s="2" customFormat="1" ht="18" customHeight="1" outlineLevel="1">
      <c r="A237" s="15" t="s">
        <v>569</v>
      </c>
      <c r="B237" s="15" t="s">
        <v>591</v>
      </c>
      <c r="C237" s="16" t="s">
        <v>592</v>
      </c>
      <c r="D237" s="17" t="s">
        <v>593</v>
      </c>
      <c r="E237" s="18">
        <v>80476.62</v>
      </c>
      <c r="F237" s="18">
        <v>26886.5</v>
      </c>
      <c r="G237" s="18">
        <v>58690.12</v>
      </c>
      <c r="H237" s="19">
        <f t="shared" si="6"/>
        <v>0.33409082041467447</v>
      </c>
      <c r="I237" s="19">
        <v>0.5</v>
      </c>
      <c r="J237" s="23">
        <f t="shared" si="7"/>
        <v>-0.16590917958532553</v>
      </c>
    </row>
    <row r="238" spans="1:10" s="2" customFormat="1" ht="18" customHeight="1" outlineLevel="1">
      <c r="A238" s="15" t="s">
        <v>569</v>
      </c>
      <c r="B238" s="15" t="s">
        <v>594</v>
      </c>
      <c r="C238" s="16" t="s">
        <v>595</v>
      </c>
      <c r="D238" s="17" t="s">
        <v>581</v>
      </c>
      <c r="E238" s="18">
        <v>694542</v>
      </c>
      <c r="F238" s="18">
        <v>161951</v>
      </c>
      <c r="G238" s="18">
        <v>532591</v>
      </c>
      <c r="H238" s="19">
        <f t="shared" si="6"/>
        <v>0.23317668333952446</v>
      </c>
      <c r="I238" s="19">
        <v>0.5</v>
      </c>
      <c r="J238" s="23">
        <f t="shared" si="7"/>
        <v>-0.26682331666047554</v>
      </c>
    </row>
    <row r="239" spans="1:10" s="2" customFormat="1" ht="18" customHeight="1" outlineLevel="1">
      <c r="A239" s="15" t="s">
        <v>569</v>
      </c>
      <c r="B239" s="15" t="s">
        <v>596</v>
      </c>
      <c r="C239" s="16" t="s">
        <v>200</v>
      </c>
      <c r="D239" s="17" t="s">
        <v>597</v>
      </c>
      <c r="E239" s="18">
        <v>100000</v>
      </c>
      <c r="F239" s="18">
        <v>5000</v>
      </c>
      <c r="G239" s="18">
        <v>95000</v>
      </c>
      <c r="H239" s="19">
        <f t="shared" si="6"/>
        <v>0.05</v>
      </c>
      <c r="I239" s="19">
        <v>0.5</v>
      </c>
      <c r="J239" s="23">
        <f t="shared" si="7"/>
        <v>-0.45</v>
      </c>
    </row>
    <row r="240" spans="1:10" s="2" customFormat="1" ht="18" customHeight="1" outlineLevel="1">
      <c r="A240" s="15" t="s">
        <v>569</v>
      </c>
      <c r="B240" s="15" t="s">
        <v>598</v>
      </c>
      <c r="C240" s="16" t="s">
        <v>599</v>
      </c>
      <c r="D240" s="17" t="s">
        <v>600</v>
      </c>
      <c r="E240" s="18">
        <v>2000000</v>
      </c>
      <c r="F240" s="18">
        <v>100000</v>
      </c>
      <c r="G240" s="18">
        <v>1900000</v>
      </c>
      <c r="H240" s="19">
        <f t="shared" si="6"/>
        <v>0.05</v>
      </c>
      <c r="I240" s="19">
        <v>0.5</v>
      </c>
      <c r="J240" s="23">
        <f t="shared" si="7"/>
        <v>-0.45</v>
      </c>
    </row>
    <row r="241" spans="1:10" s="2" customFormat="1" ht="18" customHeight="1" outlineLevel="1">
      <c r="A241" s="15" t="s">
        <v>569</v>
      </c>
      <c r="B241" s="15" t="s">
        <v>601</v>
      </c>
      <c r="C241" s="16" t="s">
        <v>602</v>
      </c>
      <c r="D241" s="17" t="s">
        <v>578</v>
      </c>
      <c r="E241" s="18">
        <v>100000</v>
      </c>
      <c r="F241" s="18">
        <v>5000</v>
      </c>
      <c r="G241" s="18">
        <v>95000</v>
      </c>
      <c r="H241" s="19">
        <f t="shared" si="6"/>
        <v>0.05</v>
      </c>
      <c r="I241" s="19">
        <v>0.5</v>
      </c>
      <c r="J241" s="23">
        <f t="shared" si="7"/>
        <v>-0.45</v>
      </c>
    </row>
    <row r="242" spans="1:10" s="2" customFormat="1" ht="18" customHeight="1" outlineLevel="1">
      <c r="A242" s="15" t="s">
        <v>569</v>
      </c>
      <c r="B242" s="15" t="s">
        <v>603</v>
      </c>
      <c r="C242" s="16" t="s">
        <v>604</v>
      </c>
      <c r="D242" s="17" t="s">
        <v>590</v>
      </c>
      <c r="E242" s="18">
        <v>800000</v>
      </c>
      <c r="F242" s="18">
        <v>10000</v>
      </c>
      <c r="G242" s="18">
        <v>790000</v>
      </c>
      <c r="H242" s="19">
        <f t="shared" si="6"/>
        <v>0.0125</v>
      </c>
      <c r="I242" s="19">
        <v>0.5</v>
      </c>
      <c r="J242" s="23">
        <f t="shared" si="7"/>
        <v>-0.4875</v>
      </c>
    </row>
    <row r="243" spans="1:10" s="2" customFormat="1" ht="18" customHeight="1" outlineLevel="1">
      <c r="A243" s="15" t="s">
        <v>569</v>
      </c>
      <c r="B243" s="15" t="s">
        <v>605</v>
      </c>
      <c r="C243" s="16" t="s">
        <v>606</v>
      </c>
      <c r="D243" s="17" t="s">
        <v>581</v>
      </c>
      <c r="E243" s="18">
        <v>1250000</v>
      </c>
      <c r="F243" s="18">
        <v>62500</v>
      </c>
      <c r="G243" s="18">
        <v>1187500</v>
      </c>
      <c r="H243" s="19">
        <f t="shared" si="6"/>
        <v>0.05</v>
      </c>
      <c r="I243" s="19">
        <v>0.5</v>
      </c>
      <c r="J243" s="23">
        <f t="shared" si="7"/>
        <v>-0.45</v>
      </c>
    </row>
    <row r="244" spans="1:10" s="2" customFormat="1" ht="18" customHeight="1" outlineLevel="1">
      <c r="A244" s="15" t="s">
        <v>569</v>
      </c>
      <c r="B244" s="15" t="s">
        <v>607</v>
      </c>
      <c r="C244" s="16" t="s">
        <v>608</v>
      </c>
      <c r="D244" s="17" t="s">
        <v>609</v>
      </c>
      <c r="E244" s="18">
        <v>300000</v>
      </c>
      <c r="F244" s="18">
        <v>15000</v>
      </c>
      <c r="G244" s="18">
        <v>285000</v>
      </c>
      <c r="H244" s="19">
        <f t="shared" si="6"/>
        <v>0.05</v>
      </c>
      <c r="I244" s="19">
        <v>0.5</v>
      </c>
      <c r="J244" s="23">
        <f t="shared" si="7"/>
        <v>-0.45</v>
      </c>
    </row>
    <row r="245" spans="1:10" s="2" customFormat="1" ht="18" customHeight="1" outlineLevel="1">
      <c r="A245" s="15" t="s">
        <v>569</v>
      </c>
      <c r="B245" s="15" t="s">
        <v>610</v>
      </c>
      <c r="C245" s="16" t="s">
        <v>611</v>
      </c>
      <c r="D245" s="17" t="s">
        <v>612</v>
      </c>
      <c r="E245" s="18">
        <v>30000</v>
      </c>
      <c r="F245" s="18">
        <v>1500</v>
      </c>
      <c r="G245" s="18">
        <v>28500</v>
      </c>
      <c r="H245" s="19">
        <f t="shared" si="6"/>
        <v>0.05</v>
      </c>
      <c r="I245" s="19">
        <v>0.5</v>
      </c>
      <c r="J245" s="23">
        <f t="shared" si="7"/>
        <v>-0.45</v>
      </c>
    </row>
    <row r="246" spans="1:10" s="2" customFormat="1" ht="18" customHeight="1" outlineLevel="1">
      <c r="A246" s="15" t="s">
        <v>569</v>
      </c>
      <c r="B246" s="15" t="s">
        <v>613</v>
      </c>
      <c r="C246" s="16" t="s">
        <v>614</v>
      </c>
      <c r="D246" s="17" t="s">
        <v>587</v>
      </c>
      <c r="E246" s="18">
        <v>1010000</v>
      </c>
      <c r="F246" s="18">
        <v>16125</v>
      </c>
      <c r="G246" s="18">
        <v>993875</v>
      </c>
      <c r="H246" s="19">
        <f t="shared" si="6"/>
        <v>0.015965346534653466</v>
      </c>
      <c r="I246" s="19">
        <v>0.5</v>
      </c>
      <c r="J246" s="23">
        <f t="shared" si="7"/>
        <v>-0.4840346534653465</v>
      </c>
    </row>
    <row r="247" spans="1:10" s="2" customFormat="1" ht="18" customHeight="1" outlineLevel="1">
      <c r="A247" s="15" t="s">
        <v>569</v>
      </c>
      <c r="B247" s="15" t="s">
        <v>615</v>
      </c>
      <c r="C247" s="16" t="s">
        <v>207</v>
      </c>
      <c r="D247" s="17" t="s">
        <v>609</v>
      </c>
      <c r="E247" s="18">
        <v>50000</v>
      </c>
      <c r="F247" s="18">
        <v>2500</v>
      </c>
      <c r="G247" s="18">
        <v>47500</v>
      </c>
      <c r="H247" s="19">
        <f t="shared" si="6"/>
        <v>0.05</v>
      </c>
      <c r="I247" s="19">
        <v>0.5</v>
      </c>
      <c r="J247" s="23">
        <f t="shared" si="7"/>
        <v>-0.45</v>
      </c>
    </row>
    <row r="248" spans="1:10" s="2" customFormat="1" ht="18" customHeight="1" outlineLevel="1">
      <c r="A248" s="15" t="s">
        <v>569</v>
      </c>
      <c r="B248" s="15" t="s">
        <v>616</v>
      </c>
      <c r="C248" s="16" t="s">
        <v>617</v>
      </c>
      <c r="D248" s="17" t="s">
        <v>581</v>
      </c>
      <c r="E248" s="18">
        <v>5000000</v>
      </c>
      <c r="F248" s="18">
        <v>250000</v>
      </c>
      <c r="G248" s="18">
        <v>4750000</v>
      </c>
      <c r="H248" s="19">
        <f t="shared" si="6"/>
        <v>0.05</v>
      </c>
      <c r="I248" s="19">
        <v>0.5</v>
      </c>
      <c r="J248" s="23">
        <f t="shared" si="7"/>
        <v>-0.45</v>
      </c>
    </row>
    <row r="249" spans="1:10" s="2" customFormat="1" ht="18" customHeight="1" outlineLevel="1">
      <c r="A249" s="15" t="s">
        <v>569</v>
      </c>
      <c r="B249" s="15" t="s">
        <v>618</v>
      </c>
      <c r="C249" s="16" t="s">
        <v>619</v>
      </c>
      <c r="D249" s="17" t="s">
        <v>620</v>
      </c>
      <c r="E249" s="18">
        <v>800000</v>
      </c>
      <c r="F249" s="18">
        <v>40000</v>
      </c>
      <c r="G249" s="18">
        <v>760000</v>
      </c>
      <c r="H249" s="19">
        <f t="shared" si="6"/>
        <v>0.05</v>
      </c>
      <c r="I249" s="19">
        <v>0.5</v>
      </c>
      <c r="J249" s="23">
        <f t="shared" si="7"/>
        <v>-0.45</v>
      </c>
    </row>
    <row r="250" spans="1:10" s="2" customFormat="1" ht="18" customHeight="1" outlineLevel="1">
      <c r="A250" s="15" t="s">
        <v>569</v>
      </c>
      <c r="B250" s="15" t="s">
        <v>621</v>
      </c>
      <c r="C250" s="16" t="s">
        <v>622</v>
      </c>
      <c r="D250" s="17" t="s">
        <v>593</v>
      </c>
      <c r="E250" s="18">
        <v>2000000</v>
      </c>
      <c r="F250" s="18">
        <v>100000</v>
      </c>
      <c r="G250" s="18">
        <v>1900000</v>
      </c>
      <c r="H250" s="19">
        <f t="shared" si="6"/>
        <v>0.05</v>
      </c>
      <c r="I250" s="19">
        <v>0.5</v>
      </c>
      <c r="J250" s="23">
        <f t="shared" si="7"/>
        <v>-0.45</v>
      </c>
    </row>
    <row r="251" spans="1:10" s="2" customFormat="1" ht="18" customHeight="1" outlineLevel="1">
      <c r="A251" s="26" t="s">
        <v>569</v>
      </c>
      <c r="B251" s="26" t="s">
        <v>623</v>
      </c>
      <c r="C251" s="27" t="s">
        <v>624</v>
      </c>
      <c r="D251" s="28" t="s">
        <v>625</v>
      </c>
      <c r="E251" s="29">
        <v>1827060</v>
      </c>
      <c r="F251" s="29">
        <f>E251-G251</f>
        <v>1159600</v>
      </c>
      <c r="G251" s="29">
        <v>667460</v>
      </c>
      <c r="H251" s="19">
        <f t="shared" si="6"/>
        <v>0.6346808533928826</v>
      </c>
      <c r="I251" s="19">
        <v>0.5</v>
      </c>
      <c r="J251" s="23">
        <f t="shared" si="7"/>
        <v>0.1346808533928826</v>
      </c>
    </row>
    <row r="252" spans="1:10" s="2" customFormat="1" ht="18" customHeight="1" outlineLevel="1">
      <c r="A252" s="20" t="s">
        <v>626</v>
      </c>
      <c r="B252" s="15"/>
      <c r="C252" s="16"/>
      <c r="D252" s="17"/>
      <c r="E252" s="18">
        <f>SUBTOTAL(9,E230:E251)</f>
        <v>16864149.66</v>
      </c>
      <c r="F252" s="18">
        <f>SUBTOTAL(9,F230:F251)</f>
        <v>2242860.36</v>
      </c>
      <c r="G252" s="18">
        <f>SUBTOTAL(9,G230:G251)</f>
        <v>14646239.3</v>
      </c>
      <c r="H252" s="19">
        <f t="shared" si="6"/>
        <v>0.1329957575815299</v>
      </c>
      <c r="I252" s="19">
        <v>0.5</v>
      </c>
      <c r="J252" s="23">
        <f t="shared" si="7"/>
        <v>-0.3670042424184701</v>
      </c>
    </row>
    <row r="253" spans="1:10" s="2" customFormat="1" ht="18" customHeight="1" outlineLevel="2">
      <c r="A253" s="15" t="s">
        <v>627</v>
      </c>
      <c r="B253" s="15" t="s">
        <v>628</v>
      </c>
      <c r="C253" s="16" t="s">
        <v>629</v>
      </c>
      <c r="D253" s="17" t="s">
        <v>630</v>
      </c>
      <c r="E253" s="18">
        <v>352814.45</v>
      </c>
      <c r="F253" s="18">
        <v>0</v>
      </c>
      <c r="G253" s="18">
        <v>309394.08</v>
      </c>
      <c r="H253" s="19">
        <f t="shared" si="6"/>
        <v>0</v>
      </c>
      <c r="I253" s="19">
        <v>0.5</v>
      </c>
      <c r="J253" s="23">
        <f t="shared" si="7"/>
        <v>-0.5</v>
      </c>
    </row>
    <row r="254" spans="1:10" s="2" customFormat="1" ht="18" customHeight="1" outlineLevel="1">
      <c r="A254" s="20" t="s">
        <v>631</v>
      </c>
      <c r="B254" s="15"/>
      <c r="C254" s="16"/>
      <c r="D254" s="17"/>
      <c r="E254" s="18">
        <f>SUBTOTAL(9,E253:E253)</f>
        <v>352814.45</v>
      </c>
      <c r="F254" s="18">
        <f>SUBTOTAL(9,F253:F253)</f>
        <v>0</v>
      </c>
      <c r="G254" s="18">
        <f>SUBTOTAL(9,G253:G253)</f>
        <v>309394.08</v>
      </c>
      <c r="H254" s="19">
        <f t="shared" si="6"/>
        <v>0</v>
      </c>
      <c r="I254" s="19">
        <v>0.5</v>
      </c>
      <c r="J254" s="23">
        <f t="shared" si="7"/>
        <v>-0.5</v>
      </c>
    </row>
    <row r="255" spans="1:10" s="2" customFormat="1" ht="18" customHeight="1" outlineLevel="2">
      <c r="A255" s="15" t="s">
        <v>632</v>
      </c>
      <c r="B255" s="15" t="s">
        <v>633</v>
      </c>
      <c r="C255" s="16" t="s">
        <v>634</v>
      </c>
      <c r="D255" s="17" t="s">
        <v>635</v>
      </c>
      <c r="E255" s="18">
        <v>273535</v>
      </c>
      <c r="F255" s="18">
        <v>92230.67</v>
      </c>
      <c r="G255" s="18">
        <v>120024.33</v>
      </c>
      <c r="H255" s="19">
        <f t="shared" si="6"/>
        <v>0.33718050706490943</v>
      </c>
      <c r="I255" s="19">
        <v>0.5</v>
      </c>
      <c r="J255" s="23">
        <f t="shared" si="7"/>
        <v>-0.16281949293509057</v>
      </c>
    </row>
    <row r="256" spans="1:10" s="2" customFormat="1" ht="18" customHeight="1" outlineLevel="1">
      <c r="A256" s="20" t="s">
        <v>636</v>
      </c>
      <c r="B256" s="15"/>
      <c r="C256" s="16"/>
      <c r="D256" s="17"/>
      <c r="E256" s="18">
        <f>SUBTOTAL(9,E255:E255)</f>
        <v>273535</v>
      </c>
      <c r="F256" s="18">
        <f>SUBTOTAL(9,F255:F255)</f>
        <v>92230.67</v>
      </c>
      <c r="G256" s="18">
        <f>SUBTOTAL(9,G255:G255)</f>
        <v>120024.33</v>
      </c>
      <c r="H256" s="19">
        <f t="shared" si="6"/>
        <v>0.33718050706490943</v>
      </c>
      <c r="I256" s="19">
        <v>0.5</v>
      </c>
      <c r="J256" s="23">
        <f t="shared" si="7"/>
        <v>-0.16281949293509057</v>
      </c>
    </row>
    <row r="257" spans="1:10" s="2" customFormat="1" ht="18" customHeight="1" outlineLevel="1">
      <c r="A257" s="15" t="s">
        <v>637</v>
      </c>
      <c r="B257" s="15" t="s">
        <v>638</v>
      </c>
      <c r="C257" s="16" t="s">
        <v>639</v>
      </c>
      <c r="D257" s="17" t="s">
        <v>640</v>
      </c>
      <c r="E257" s="18">
        <v>300000</v>
      </c>
      <c r="F257" s="18">
        <v>300000</v>
      </c>
      <c r="G257" s="18">
        <v>0</v>
      </c>
      <c r="H257" s="19">
        <f t="shared" si="6"/>
        <v>1</v>
      </c>
      <c r="I257" s="19">
        <v>0.5</v>
      </c>
      <c r="J257" s="23">
        <f t="shared" si="7"/>
        <v>0.5</v>
      </c>
    </row>
    <row r="258" spans="1:10" s="2" customFormat="1" ht="18" customHeight="1" outlineLevel="1">
      <c r="A258" s="15" t="s">
        <v>637</v>
      </c>
      <c r="B258" s="15" t="s">
        <v>641</v>
      </c>
      <c r="C258" s="16" t="s">
        <v>642</v>
      </c>
      <c r="D258" s="17" t="s">
        <v>643</v>
      </c>
      <c r="E258" s="18">
        <v>153516</v>
      </c>
      <c r="F258" s="18">
        <v>43397.02</v>
      </c>
      <c r="G258" s="18">
        <v>110118.98</v>
      </c>
      <c r="H258" s="19">
        <f t="shared" si="6"/>
        <v>0.28268727689621925</v>
      </c>
      <c r="I258" s="19">
        <v>0.5</v>
      </c>
      <c r="J258" s="23">
        <f t="shared" si="7"/>
        <v>-0.21731272310378075</v>
      </c>
    </row>
    <row r="259" spans="1:10" s="2" customFormat="1" ht="18" customHeight="1" outlineLevel="1">
      <c r="A259" s="15" t="s">
        <v>637</v>
      </c>
      <c r="B259" s="15" t="s">
        <v>644</v>
      </c>
      <c r="C259" s="16" t="s">
        <v>645</v>
      </c>
      <c r="D259" s="17" t="s">
        <v>646</v>
      </c>
      <c r="E259" s="18">
        <v>172100</v>
      </c>
      <c r="F259" s="18">
        <v>41975.9</v>
      </c>
      <c r="G259" s="18">
        <v>130124.1</v>
      </c>
      <c r="H259" s="19">
        <f t="shared" si="6"/>
        <v>0.24390412550842533</v>
      </c>
      <c r="I259" s="19">
        <v>0.5</v>
      </c>
      <c r="J259" s="23">
        <f t="shared" si="7"/>
        <v>-0.25609587449157467</v>
      </c>
    </row>
    <row r="260" spans="1:10" s="2" customFormat="1" ht="18" customHeight="1" outlineLevel="1">
      <c r="A260" s="15" t="s">
        <v>637</v>
      </c>
      <c r="B260" s="15" t="s">
        <v>647</v>
      </c>
      <c r="C260" s="16" t="s">
        <v>648</v>
      </c>
      <c r="D260" s="17" t="s">
        <v>649</v>
      </c>
      <c r="E260" s="18">
        <v>349793.1</v>
      </c>
      <c r="F260" s="18">
        <v>103968.93</v>
      </c>
      <c r="G260" s="18">
        <v>271824.17</v>
      </c>
      <c r="H260" s="19">
        <f aca="true" t="shared" si="8" ref="H260:H270">F260/E260</f>
        <v>0.2972297909821549</v>
      </c>
      <c r="I260" s="19">
        <v>0.5</v>
      </c>
      <c r="J260" s="23">
        <f t="shared" si="7"/>
        <v>-0.2027702090178451</v>
      </c>
    </row>
    <row r="261" spans="1:10" s="2" customFormat="1" ht="18" customHeight="1" outlineLevel="1">
      <c r="A261" s="15" t="s">
        <v>637</v>
      </c>
      <c r="B261" s="15" t="s">
        <v>650</v>
      </c>
      <c r="C261" s="16" t="s">
        <v>651</v>
      </c>
      <c r="D261" s="17" t="s">
        <v>652</v>
      </c>
      <c r="E261" s="18">
        <v>759997.55</v>
      </c>
      <c r="F261" s="18">
        <v>466735.49</v>
      </c>
      <c r="G261" s="18">
        <v>293262.06</v>
      </c>
      <c r="H261" s="19">
        <f t="shared" si="8"/>
        <v>0.6141276244903684</v>
      </c>
      <c r="I261" s="19">
        <v>0.5</v>
      </c>
      <c r="J261" s="23">
        <f aca="true" t="shared" si="9" ref="J261:J270">H261-I261</f>
        <v>0.1141276244903684</v>
      </c>
    </row>
    <row r="262" spans="1:10" s="2" customFormat="1" ht="18" customHeight="1" outlineLevel="1">
      <c r="A262" s="15" t="s">
        <v>637</v>
      </c>
      <c r="B262" s="15" t="s">
        <v>653</v>
      </c>
      <c r="C262" s="16" t="s">
        <v>654</v>
      </c>
      <c r="D262" s="17" t="s">
        <v>652</v>
      </c>
      <c r="E262" s="18">
        <v>510000</v>
      </c>
      <c r="F262" s="18">
        <v>20000</v>
      </c>
      <c r="G262" s="18">
        <v>490000</v>
      </c>
      <c r="H262" s="19">
        <f t="shared" si="8"/>
        <v>0.0392156862745098</v>
      </c>
      <c r="I262" s="19">
        <v>0.5</v>
      </c>
      <c r="J262" s="23">
        <f t="shared" si="9"/>
        <v>-0.4607843137254902</v>
      </c>
    </row>
    <row r="263" spans="1:10" s="2" customFormat="1" ht="18" customHeight="1" outlineLevel="1">
      <c r="A263" s="15" t="s">
        <v>637</v>
      </c>
      <c r="B263" s="15" t="s">
        <v>655</v>
      </c>
      <c r="C263" s="16" t="s">
        <v>656</v>
      </c>
      <c r="D263" s="17" t="s">
        <v>657</v>
      </c>
      <c r="E263" s="18">
        <v>110000</v>
      </c>
      <c r="F263" s="18">
        <v>5500</v>
      </c>
      <c r="G263" s="18">
        <v>104500</v>
      </c>
      <c r="H263" s="19">
        <f t="shared" si="8"/>
        <v>0.05</v>
      </c>
      <c r="I263" s="19">
        <v>0.5</v>
      </c>
      <c r="J263" s="23">
        <f t="shared" si="9"/>
        <v>-0.45</v>
      </c>
    </row>
    <row r="264" spans="1:10" s="2" customFormat="1" ht="18" customHeight="1" outlineLevel="1">
      <c r="A264" s="15" t="s">
        <v>637</v>
      </c>
      <c r="B264" s="15" t="s">
        <v>658</v>
      </c>
      <c r="C264" s="16" t="s">
        <v>656</v>
      </c>
      <c r="D264" s="17" t="s">
        <v>659</v>
      </c>
      <c r="E264" s="18">
        <v>110000</v>
      </c>
      <c r="F264" s="18">
        <v>7100</v>
      </c>
      <c r="G264" s="18">
        <v>102900</v>
      </c>
      <c r="H264" s="19">
        <f t="shared" si="8"/>
        <v>0.06454545454545454</v>
      </c>
      <c r="I264" s="19">
        <v>0.5</v>
      </c>
      <c r="J264" s="23">
        <f t="shared" si="9"/>
        <v>-0.4354545454545454</v>
      </c>
    </row>
    <row r="265" spans="1:10" s="2" customFormat="1" ht="18" customHeight="1" outlineLevel="1">
      <c r="A265" s="15" t="s">
        <v>637</v>
      </c>
      <c r="B265" s="15" t="s">
        <v>660</v>
      </c>
      <c r="C265" s="16" t="s">
        <v>656</v>
      </c>
      <c r="D265" s="17" t="s">
        <v>661</v>
      </c>
      <c r="E265" s="18">
        <v>110000</v>
      </c>
      <c r="F265" s="18">
        <v>5500</v>
      </c>
      <c r="G265" s="18">
        <v>104500</v>
      </c>
      <c r="H265" s="19">
        <f t="shared" si="8"/>
        <v>0.05</v>
      </c>
      <c r="I265" s="19">
        <v>0.5</v>
      </c>
      <c r="J265" s="23">
        <f t="shared" si="9"/>
        <v>-0.45</v>
      </c>
    </row>
    <row r="266" spans="1:10" s="2" customFormat="1" ht="18" customHeight="1" outlineLevel="1">
      <c r="A266" s="15" t="s">
        <v>637</v>
      </c>
      <c r="B266" s="15" t="s">
        <v>662</v>
      </c>
      <c r="C266" s="16" t="s">
        <v>656</v>
      </c>
      <c r="D266" s="17" t="s">
        <v>663</v>
      </c>
      <c r="E266" s="18">
        <v>160000</v>
      </c>
      <c r="F266" s="18">
        <v>8000</v>
      </c>
      <c r="G266" s="18">
        <v>152000</v>
      </c>
      <c r="H266" s="19">
        <f t="shared" si="8"/>
        <v>0.05</v>
      </c>
      <c r="I266" s="19">
        <v>0.5</v>
      </c>
      <c r="J266" s="23">
        <f t="shared" si="9"/>
        <v>-0.45</v>
      </c>
    </row>
    <row r="267" spans="1:10" s="2" customFormat="1" ht="18" customHeight="1" outlineLevel="1">
      <c r="A267" s="15" t="s">
        <v>637</v>
      </c>
      <c r="B267" s="15" t="s">
        <v>664</v>
      </c>
      <c r="C267" s="16" t="s">
        <v>346</v>
      </c>
      <c r="D267" s="17" t="s">
        <v>665</v>
      </c>
      <c r="E267" s="18">
        <v>110000</v>
      </c>
      <c r="F267" s="18">
        <v>5500</v>
      </c>
      <c r="G267" s="18">
        <v>104500</v>
      </c>
      <c r="H267" s="19">
        <f t="shared" si="8"/>
        <v>0.05</v>
      </c>
      <c r="I267" s="19">
        <v>0.5</v>
      </c>
      <c r="J267" s="23">
        <f t="shared" si="9"/>
        <v>-0.45</v>
      </c>
    </row>
    <row r="268" spans="1:10" s="2" customFormat="1" ht="18" customHeight="1" outlineLevel="1">
      <c r="A268" s="15" t="s">
        <v>637</v>
      </c>
      <c r="B268" s="15" t="s">
        <v>666</v>
      </c>
      <c r="C268" s="16" t="s">
        <v>207</v>
      </c>
      <c r="D268" s="17" t="s">
        <v>667</v>
      </c>
      <c r="E268" s="18">
        <v>100000</v>
      </c>
      <c r="F268" s="18">
        <v>5000</v>
      </c>
      <c r="G268" s="18">
        <v>95000</v>
      </c>
      <c r="H268" s="19">
        <f t="shared" si="8"/>
        <v>0.05</v>
      </c>
      <c r="I268" s="19">
        <v>0.5</v>
      </c>
      <c r="J268" s="23">
        <f t="shared" si="9"/>
        <v>-0.45</v>
      </c>
    </row>
    <row r="269" spans="1:10" s="2" customFormat="1" ht="18" customHeight="1" outlineLevel="1">
      <c r="A269" s="30" t="s">
        <v>668</v>
      </c>
      <c r="B269" s="31"/>
      <c r="C269" s="32"/>
      <c r="D269" s="33"/>
      <c r="E269" s="34">
        <f>SUBTOTAL(9,E257:E268)</f>
        <v>2945406.65</v>
      </c>
      <c r="F269" s="34">
        <f>SUBTOTAL(9,F257:F268)</f>
        <v>1012677.3400000001</v>
      </c>
      <c r="G269" s="34">
        <f>SUBTOTAL(9,G257:G268)</f>
        <v>1958729.31</v>
      </c>
      <c r="H269" s="19">
        <f t="shared" si="8"/>
        <v>0.34381579874548057</v>
      </c>
      <c r="I269" s="19">
        <v>0.5</v>
      </c>
      <c r="J269" s="23">
        <f t="shared" si="9"/>
        <v>-0.15618420125451943</v>
      </c>
    </row>
    <row r="270" spans="1:10" s="2" customFormat="1" ht="18" customHeight="1">
      <c r="A270" s="35" t="s">
        <v>669</v>
      </c>
      <c r="B270" s="36"/>
      <c r="C270" s="37"/>
      <c r="D270" s="38"/>
      <c r="E270" s="39">
        <f>SUBTOTAL(9,E3:E269)</f>
        <v>390643320.34000003</v>
      </c>
      <c r="F270" s="39">
        <f>SUBTOTAL(9,F3:F269)</f>
        <v>121643342.58</v>
      </c>
      <c r="G270" s="39">
        <f>SUBTOTAL(9,G3:G269)</f>
        <v>267902426.71999997</v>
      </c>
      <c r="H270" s="19">
        <f t="shared" si="8"/>
        <v>0.3113923526815372</v>
      </c>
      <c r="I270" s="19">
        <v>0.5</v>
      </c>
      <c r="J270" s="23">
        <f t="shared" si="9"/>
        <v>-0.1886076473184628</v>
      </c>
    </row>
  </sheetData>
  <sheetProtection/>
  <autoFilter ref="A2:I269">
    <sortState ref="A3:I270">
      <sortCondition sortBy="value" ref="A3:A270"/>
    </sortState>
  </autoFilter>
  <mergeCells count="1">
    <mergeCell ref="A1:J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2019-06-18T01:55:53Z</dcterms:created>
  <dcterms:modified xsi:type="dcterms:W3CDTF">2019-07-08T02:15:19Z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