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2023年国库\下达通知及进度通报\"/>
    </mc:Choice>
  </mc:AlternateContent>
  <bookViews>
    <workbookView xWindow="0" yWindow="0" windowWidth="23040" windowHeight="9384"/>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0" i="1" l="1"/>
  <c r="J100" i="1" s="1"/>
  <c r="F99" i="1"/>
  <c r="E99" i="1"/>
  <c r="H98" i="1"/>
  <c r="J98" i="1" s="1"/>
  <c r="H97" i="1"/>
  <c r="J97" i="1" s="1"/>
  <c r="F96" i="1"/>
  <c r="E96" i="1"/>
  <c r="H95" i="1"/>
  <c r="J95" i="1" s="1"/>
  <c r="F94" i="1"/>
  <c r="E94" i="1"/>
  <c r="H93" i="1"/>
  <c r="J93" i="1" s="1"/>
  <c r="H92" i="1"/>
  <c r="J92" i="1" s="1"/>
  <c r="H91" i="1"/>
  <c r="J91" i="1" s="1"/>
  <c r="H90" i="1"/>
  <c r="J90" i="1" s="1"/>
  <c r="H89" i="1"/>
  <c r="J89" i="1" s="1"/>
  <c r="H88" i="1"/>
  <c r="J88" i="1" s="1"/>
  <c r="F87" i="1"/>
  <c r="E87" i="1"/>
  <c r="H86" i="1"/>
  <c r="J86" i="1" s="1"/>
  <c r="F85" i="1"/>
  <c r="E85" i="1"/>
  <c r="H84" i="1"/>
  <c r="J84" i="1" s="1"/>
  <c r="F83" i="1"/>
  <c r="E83" i="1"/>
  <c r="H82" i="1"/>
  <c r="J82" i="1" s="1"/>
  <c r="F81" i="1"/>
  <c r="E81" i="1"/>
  <c r="H80" i="1"/>
  <c r="J80" i="1" s="1"/>
  <c r="H79" i="1"/>
  <c r="J79" i="1" s="1"/>
  <c r="H78" i="1"/>
  <c r="J78" i="1" s="1"/>
  <c r="H77" i="1"/>
  <c r="J77" i="1" s="1"/>
  <c r="H76" i="1"/>
  <c r="J76" i="1" s="1"/>
  <c r="H75" i="1"/>
  <c r="J75" i="1" s="1"/>
  <c r="J74" i="1"/>
  <c r="H74" i="1"/>
  <c r="H73" i="1"/>
  <c r="J73" i="1" s="1"/>
  <c r="H72" i="1"/>
  <c r="J72" i="1" s="1"/>
  <c r="F71" i="1"/>
  <c r="E71" i="1"/>
  <c r="H70" i="1"/>
  <c r="J70" i="1" s="1"/>
  <c r="H69" i="1"/>
  <c r="J69" i="1" s="1"/>
  <c r="F68" i="1"/>
  <c r="E68" i="1"/>
  <c r="H67" i="1"/>
  <c r="J67" i="1" s="1"/>
  <c r="H66" i="1"/>
  <c r="J66" i="1" s="1"/>
  <c r="H65" i="1"/>
  <c r="J65" i="1" s="1"/>
  <c r="F64" i="1"/>
  <c r="E64" i="1"/>
  <c r="H63" i="1"/>
  <c r="J63" i="1" s="1"/>
  <c r="H62" i="1"/>
  <c r="J62" i="1" s="1"/>
  <c r="F61" i="1"/>
  <c r="E61" i="1"/>
  <c r="H60" i="1"/>
  <c r="J60" i="1" s="1"/>
  <c r="F59" i="1"/>
  <c r="E59" i="1"/>
  <c r="H58" i="1"/>
  <c r="J58" i="1" s="1"/>
  <c r="F57" i="1"/>
  <c r="H57" i="1" s="1"/>
  <c r="J57" i="1" s="1"/>
  <c r="E57" i="1"/>
  <c r="H56" i="1"/>
  <c r="J56" i="1" s="1"/>
  <c r="H55" i="1"/>
  <c r="J55" i="1" s="1"/>
  <c r="F54" i="1"/>
  <c r="E54" i="1"/>
  <c r="H53" i="1"/>
  <c r="J53" i="1" s="1"/>
  <c r="H52" i="1"/>
  <c r="J52" i="1" s="1"/>
  <c r="H51" i="1"/>
  <c r="J51" i="1" s="1"/>
  <c r="F50" i="1"/>
  <c r="E50" i="1"/>
  <c r="H49" i="1"/>
  <c r="J49" i="1" s="1"/>
  <c r="H48" i="1"/>
  <c r="J48" i="1" s="1"/>
  <c r="H47" i="1"/>
  <c r="J47" i="1" s="1"/>
  <c r="F46" i="1"/>
  <c r="E46" i="1"/>
  <c r="J45" i="1"/>
  <c r="H45" i="1"/>
  <c r="H44" i="1"/>
  <c r="J44" i="1" s="1"/>
  <c r="F43" i="1"/>
  <c r="E43" i="1"/>
  <c r="H42" i="1"/>
  <c r="J42" i="1" s="1"/>
  <c r="H41" i="1"/>
  <c r="J41" i="1" s="1"/>
  <c r="H40" i="1"/>
  <c r="J40" i="1" s="1"/>
  <c r="H39" i="1"/>
  <c r="J39" i="1" s="1"/>
  <c r="F38" i="1"/>
  <c r="E38" i="1"/>
  <c r="H37" i="1"/>
  <c r="J37" i="1" s="1"/>
  <c r="H36" i="1"/>
  <c r="J36" i="1" s="1"/>
  <c r="H35" i="1"/>
  <c r="J35" i="1" s="1"/>
  <c r="H34" i="1"/>
  <c r="J34" i="1" s="1"/>
  <c r="H33" i="1"/>
  <c r="J33" i="1" s="1"/>
  <c r="F32" i="1"/>
  <c r="E32" i="1"/>
  <c r="H31" i="1"/>
  <c r="J31" i="1" s="1"/>
  <c r="H30" i="1"/>
  <c r="J30" i="1" s="1"/>
  <c r="H29" i="1"/>
  <c r="J29" i="1" s="1"/>
  <c r="H28" i="1"/>
  <c r="J28" i="1" s="1"/>
  <c r="F27" i="1"/>
  <c r="E27" i="1"/>
  <c r="H26" i="1"/>
  <c r="J26" i="1" s="1"/>
  <c r="F25" i="1"/>
  <c r="E25" i="1"/>
  <c r="H24" i="1"/>
  <c r="J24" i="1" s="1"/>
  <c r="H23" i="1"/>
  <c r="J23" i="1" s="1"/>
  <c r="F22" i="1"/>
  <c r="E22" i="1"/>
  <c r="H21" i="1"/>
  <c r="J21" i="1" s="1"/>
  <c r="F20" i="1"/>
  <c r="E20" i="1"/>
  <c r="H19" i="1"/>
  <c r="J19" i="1" s="1"/>
  <c r="H18" i="1"/>
  <c r="J18" i="1" s="1"/>
  <c r="H17" i="1"/>
  <c r="J17" i="1" s="1"/>
  <c r="H16" i="1"/>
  <c r="J16" i="1" s="1"/>
  <c r="H15" i="1"/>
  <c r="J15" i="1" s="1"/>
  <c r="H14" i="1"/>
  <c r="J14" i="1" s="1"/>
  <c r="H13" i="1"/>
  <c r="J13" i="1" s="1"/>
  <c r="H12" i="1"/>
  <c r="J12" i="1" s="1"/>
  <c r="H11" i="1"/>
  <c r="J11" i="1" s="1"/>
  <c r="H10" i="1"/>
  <c r="J10" i="1" s="1"/>
  <c r="H9" i="1"/>
  <c r="J9" i="1" s="1"/>
  <c r="F8" i="1"/>
  <c r="E8" i="1"/>
  <c r="H8" i="1" s="1"/>
  <c r="J8" i="1" s="1"/>
  <c r="H7" i="1"/>
  <c r="J7" i="1" s="1"/>
  <c r="H6" i="1"/>
  <c r="J6" i="1" s="1"/>
  <c r="H5" i="1"/>
  <c r="J5" i="1" s="1"/>
  <c r="H4" i="1"/>
  <c r="J4" i="1" s="1"/>
  <c r="H64" i="1" l="1"/>
  <c r="J64" i="1" s="1"/>
  <c r="H22" i="1"/>
  <c r="J22" i="1" s="1"/>
  <c r="H50" i="1"/>
  <c r="J50" i="1" s="1"/>
  <c r="H96" i="1"/>
  <c r="J96" i="1" s="1"/>
  <c r="H94" i="1"/>
  <c r="J94" i="1" s="1"/>
  <c r="H38" i="1"/>
  <c r="J38" i="1" s="1"/>
  <c r="H99" i="1"/>
  <c r="J99" i="1" s="1"/>
  <c r="H68" i="1"/>
  <c r="J68" i="1" s="1"/>
  <c r="H83" i="1"/>
  <c r="J83" i="1" s="1"/>
  <c r="H85" i="1"/>
  <c r="J85" i="1" s="1"/>
  <c r="H20" i="1"/>
  <c r="J20" i="1" s="1"/>
  <c r="H25" i="1"/>
  <c r="J25" i="1" s="1"/>
  <c r="H27" i="1"/>
  <c r="J27" i="1" s="1"/>
  <c r="H32" i="1"/>
  <c r="J32" i="1" s="1"/>
  <c r="H54" i="1"/>
  <c r="J54" i="1" s="1"/>
  <c r="H59" i="1"/>
  <c r="J59" i="1" s="1"/>
  <c r="H61" i="1"/>
  <c r="J61" i="1" s="1"/>
  <c r="H71" i="1"/>
  <c r="J71" i="1" s="1"/>
  <c r="H81" i="1"/>
  <c r="J81" i="1" s="1"/>
  <c r="H43" i="1"/>
  <c r="J43" i="1" s="1"/>
  <c r="H87" i="1"/>
  <c r="J87" i="1" s="1"/>
  <c r="H46" i="1"/>
  <c r="J46" i="1" s="1"/>
</calcChain>
</file>

<file path=xl/sharedStrings.xml><?xml version="1.0" encoding="utf-8"?>
<sst xmlns="http://schemas.openxmlformats.org/spreadsheetml/2006/main" count="325" uniqueCount="253">
  <si>
    <t>部门名称</t>
  </si>
  <si>
    <t>项目编号</t>
  </si>
  <si>
    <t>项目名称</t>
  </si>
  <si>
    <t>负责人</t>
  </si>
  <si>
    <t>项目收入</t>
    <phoneticPr fontId="3" type="noConversion"/>
  </si>
  <si>
    <t>项目支出</t>
    <phoneticPr fontId="3" type="noConversion"/>
  </si>
  <si>
    <t>当前余额</t>
  </si>
  <si>
    <t>支出进度</t>
    <phoneticPr fontId="3" type="noConversion"/>
  </si>
  <si>
    <t>序时进度</t>
    <phoneticPr fontId="3" type="noConversion"/>
  </si>
  <si>
    <t>与序时进度差异</t>
    <phoneticPr fontId="3" type="noConversion"/>
  </si>
  <si>
    <t>人力资源处</t>
  </si>
  <si>
    <t>222025</t>
  </si>
  <si>
    <t>零A590-新强师工程-2022年珠江学者岗位津贴</t>
  </si>
  <si>
    <t>严会超</t>
  </si>
  <si>
    <t>223017</t>
  </si>
  <si>
    <t>零F27-2023年博士后专项经费</t>
  </si>
  <si>
    <t>223036</t>
  </si>
  <si>
    <t>零A626-教育发展专项新强师工程-2023年珠江学者岗位津贴项目</t>
  </si>
  <si>
    <t>223057</t>
  </si>
  <si>
    <t>零A630-2023年本省院士生活津贴（刘耀光、罗锡文）</t>
  </si>
  <si>
    <t>人力资源处 汇总</t>
  </si>
  <si>
    <t>党委学生工作部</t>
  </si>
  <si>
    <t>222022</t>
  </si>
  <si>
    <t>零A589-2022德育和劳动教育专项-大学生心理健康教育区域中心建设</t>
  </si>
  <si>
    <t>林媛</t>
  </si>
  <si>
    <t>222404</t>
  </si>
  <si>
    <t>零A607-2022年中央专项彩票公益金支持大学生创新创业项目</t>
  </si>
  <si>
    <t>赵凤</t>
  </si>
  <si>
    <t>222541</t>
  </si>
  <si>
    <t>零A607-2022年中央专项彩票公益金子卡2-大学生职业生涯发展与就业力提升</t>
  </si>
  <si>
    <t>222542</t>
  </si>
  <si>
    <t>零A607-2022年中央专项彩票公益金子卡3-大学生创新创业基础</t>
  </si>
  <si>
    <t>曾璇</t>
  </si>
  <si>
    <t>223006</t>
  </si>
  <si>
    <t>零A617直达-2023年高等教育学生资助资金-中央资金</t>
  </si>
  <si>
    <t>223008</t>
  </si>
  <si>
    <t>零A618直达-2023年高等教育学生资助资金-省级资金</t>
  </si>
  <si>
    <t>223018</t>
  </si>
  <si>
    <t>零A622-2023年德育和劳动教育专项-“立德、修身、博学、报国”大学生主题系列教育活动</t>
  </si>
  <si>
    <t>223019</t>
  </si>
  <si>
    <t>零A622-2023年德育和劳动教育专项-大学生心理健康教育区域中心建设（卡1）</t>
  </si>
  <si>
    <t>223020</t>
  </si>
  <si>
    <t>零A623-2023年德育和劳动教育专项-学校“三全育人”工作项目</t>
  </si>
  <si>
    <t>223021</t>
  </si>
  <si>
    <t>零A623-2023年德育和劳动教育专项-大学生心理健康教育区域中心建设（卡2）</t>
  </si>
  <si>
    <t>223032</t>
  </si>
  <si>
    <t>零A627-2023年大学生创新创业教育项目（中央彩票公益金支持）</t>
  </si>
  <si>
    <t>党委学生工作部 汇总</t>
  </si>
  <si>
    <t>研究生处</t>
  </si>
  <si>
    <t>223031</t>
  </si>
  <si>
    <t>零A625-科技创新战略专项资金-青年优秀科研人才国际培养计划</t>
  </si>
  <si>
    <t>庄楚雄</t>
  </si>
  <si>
    <t>研究生处 汇总</t>
  </si>
  <si>
    <t>科学研究院（原科研处）</t>
  </si>
  <si>
    <t>222078</t>
  </si>
  <si>
    <t>零A597-2022年省科协事业发展专项经费-深化科技经济融合</t>
  </si>
  <si>
    <t>谢青梅</t>
  </si>
  <si>
    <t>F23029</t>
  </si>
  <si>
    <t>零B642-2023全国农业科技现代化先行县建设项目（从化区）</t>
  </si>
  <si>
    <t>科学研究院（原科研处） 汇总</t>
  </si>
  <si>
    <t>发展规划处</t>
  </si>
  <si>
    <t>222074</t>
  </si>
  <si>
    <t>零A594-2022年基础教育质量监测督导评估及特色专项</t>
  </si>
  <si>
    <t>章家恩</t>
  </si>
  <si>
    <t>发展规划处 汇总</t>
  </si>
  <si>
    <t>农学院</t>
  </si>
  <si>
    <t>222581</t>
  </si>
  <si>
    <t>零A607-2022年中央专项彩票公益金子卡13-创新创业项目-习近平新时代中国特色社会主义思想引领创新</t>
  </si>
  <si>
    <t>张凯旋</t>
  </si>
  <si>
    <t>F23008</t>
  </si>
  <si>
    <t>零B621-大豆间套种技术模式集成与示范</t>
  </si>
  <si>
    <t>程艳波</t>
  </si>
  <si>
    <t>F23030</t>
  </si>
  <si>
    <t>零B643-冬种油菜品种筛选及轻简化栽培研究与示范</t>
  </si>
  <si>
    <t>莫钊文</t>
  </si>
  <si>
    <t>F23032</t>
  </si>
  <si>
    <t>零B645-广东丝苗米绿色富香栽培技术示范推广</t>
  </si>
  <si>
    <t>唐湘如</t>
  </si>
  <si>
    <t>农学院 汇总</t>
  </si>
  <si>
    <t>资源环境学院</t>
  </si>
  <si>
    <t>F22016</t>
  </si>
  <si>
    <t>零B558-严格管控类耕地种植结构调整模式研究与示范</t>
  </si>
  <si>
    <t>张玉龙</t>
  </si>
  <si>
    <t>F23006</t>
  </si>
  <si>
    <t>零B619-严格管控类耕地上种植特色油料-低累积粮油作物的研究与示范</t>
  </si>
  <si>
    <t>F23017</t>
  </si>
  <si>
    <t>零B630-污染耕地安全利用与耕地质量提升集成模式研究</t>
  </si>
  <si>
    <t>徐会娟</t>
  </si>
  <si>
    <t>F23022</t>
  </si>
  <si>
    <t>零B635-受污染耕地安全利用技术与措施筛选项目（珠三角）</t>
  </si>
  <si>
    <t>王进进</t>
  </si>
  <si>
    <t>F23025</t>
  </si>
  <si>
    <t>零B638-以农业领域为单元的广东省现代农业产业共性关键技术研发创新团队建设项目（污染治理）</t>
  </si>
  <si>
    <t>李永涛</t>
  </si>
  <si>
    <t>资源环境学院 汇总</t>
  </si>
  <si>
    <t>动物科学学院</t>
  </si>
  <si>
    <t>F23005</t>
  </si>
  <si>
    <t>零B618-以农产品为单元的广东省现代农业产业技术体系创新团队建设项目（南方现代草牧业（羊）</t>
  </si>
  <si>
    <t>刘德武</t>
  </si>
  <si>
    <t>F23010</t>
  </si>
  <si>
    <t>零B623-以农产品为单元的广东省现代农业产业技术体系创新团队建设项目（蚕桑）</t>
  </si>
  <si>
    <t>钟仰进</t>
  </si>
  <si>
    <t>F23021</t>
  </si>
  <si>
    <t>零B634-以农产品为单元的广东省现代农业产业技术体系创新团队建设项目（生猪）</t>
  </si>
  <si>
    <t>吴珍芳</t>
  </si>
  <si>
    <t>F23031</t>
  </si>
  <si>
    <t>零B644-以农产品为单元的广东省现代农业产业技术体系创新团队建设项目（家禽）</t>
  </si>
  <si>
    <t>动物科学学院 汇总</t>
  </si>
  <si>
    <t>工程学院</t>
  </si>
  <si>
    <t>F23009</t>
  </si>
  <si>
    <t>零B622-以农业领域为单元的广东省现代农业产业共性关键技术研发创新团队建设项目（设施农业）</t>
  </si>
  <si>
    <t>辜松</t>
  </si>
  <si>
    <t>F23013</t>
  </si>
  <si>
    <t>零B626-2023以农业领域为单元的广东省现代农业产业共性关键技术研发创新团队建设项目（畜禽机器人）</t>
  </si>
  <si>
    <t>张铁民</t>
  </si>
  <si>
    <t>工程学院 汇总</t>
  </si>
  <si>
    <t>生命科学学院</t>
  </si>
  <si>
    <t>223058</t>
  </si>
  <si>
    <t>零A630-2023年本省院士业务经费补助-刘耀光</t>
  </si>
  <si>
    <t>刘耀光</t>
  </si>
  <si>
    <t>F23027</t>
  </si>
  <si>
    <t>零B640-广东省农业转基因生物安全监督与监测（2023年度）</t>
  </si>
  <si>
    <t>王声斌</t>
  </si>
  <si>
    <t>F23033</t>
  </si>
  <si>
    <t>零B646-以农产品为单元的广东省现代农业产业技术体系创新团队建设项目（南药（广陈皮）2023）</t>
  </si>
  <si>
    <t>吴鸿</t>
  </si>
  <si>
    <t>生命科学学院 汇总</t>
  </si>
  <si>
    <t>经济管理学院</t>
  </si>
  <si>
    <t>222521</t>
  </si>
  <si>
    <t>零A612-2022年海外名师项目-数字农业供应链发展的理论与方法研究</t>
  </si>
  <si>
    <t>符少玲</t>
  </si>
  <si>
    <t>222522</t>
  </si>
  <si>
    <t>零A612-2022年海外名师项目-中美食品安全治理比较研究</t>
  </si>
  <si>
    <t>余建斌</t>
  </si>
  <si>
    <t>F23007</t>
  </si>
  <si>
    <t>零B620-2023基层农产品质量安全网格化管理体系建设中期跟踪评价</t>
  </si>
  <si>
    <t>王广深</t>
  </si>
  <si>
    <t>经济管理学院 汇总</t>
  </si>
  <si>
    <t>人文学院</t>
  </si>
  <si>
    <t>222524</t>
  </si>
  <si>
    <t>零A612-2022年海外名师与粤澳青年人才双向交流项目-广州话剧对澳门话剧的接受研究</t>
  </si>
  <si>
    <t>吴琪</t>
  </si>
  <si>
    <t>222591</t>
  </si>
  <si>
    <t>零A607-2022年中央专项彩票公益金子卡23-就业创业金课-求职技能提升与职业发展</t>
  </si>
  <si>
    <t>陈琦</t>
  </si>
  <si>
    <t>人文学院 汇总</t>
  </si>
  <si>
    <t>材料与能源学院</t>
  </si>
  <si>
    <t>222523</t>
  </si>
  <si>
    <t>零A612-2022年海外名师与粤澳青年人才双向交流项目-先进碳基功能复合材料的创制与应用</t>
  </si>
  <si>
    <t>梁业如</t>
  </si>
  <si>
    <t>材料与能源学院 汇总</t>
  </si>
  <si>
    <t>继续教育学院</t>
  </si>
  <si>
    <t>222398</t>
  </si>
  <si>
    <t>零B584-2022年乡村产业振兴带头人培育“头雁”项目</t>
  </si>
  <si>
    <t>曹先维</t>
  </si>
  <si>
    <t>继续教育学院 汇总</t>
  </si>
  <si>
    <t>食品学院</t>
  </si>
  <si>
    <t>222578</t>
  </si>
  <si>
    <t>零A607-2022年中央专项彩票公益金子卡10-创新创业项目-高校硕士研究生教育与创新创业教育融合路径</t>
  </si>
  <si>
    <t>曹欣妮</t>
  </si>
  <si>
    <t>F23024</t>
  </si>
  <si>
    <t>零B637-以农业领域为单元的广东省现代农业产业共性关键技术研发创新团队建设项目（农产品质量安全）</t>
  </si>
  <si>
    <t>雷红涛</t>
  </si>
  <si>
    <t>食品学院 汇总</t>
  </si>
  <si>
    <t>园艺学院</t>
  </si>
  <si>
    <t>F22015</t>
  </si>
  <si>
    <t>零B557-特早熟、特晚熟优质荔枝品种选育及配套栽培技术的研究推广</t>
  </si>
  <si>
    <t>胡桂兵</t>
  </si>
  <si>
    <t>F23014</t>
  </si>
  <si>
    <t>零B627-以农产品为单元的广东省现代农业产业技术体系创新团队建设项目（龙眼）</t>
  </si>
  <si>
    <t>黄旭明</t>
  </si>
  <si>
    <t>F23016</t>
  </si>
  <si>
    <t>零B629-以农产品为单元的广东省现代农业产业技术体系创新团队建设项目（叶菜）</t>
  </si>
  <si>
    <t>杨暹</t>
  </si>
  <si>
    <t>园艺学院 汇总</t>
  </si>
  <si>
    <t>艺术学院</t>
  </si>
  <si>
    <t>222586</t>
  </si>
  <si>
    <t>零A607-2022年中央专项彩票公益金子卡18-创新创业项目-高校产教融合大学生创新创业实践研究</t>
  </si>
  <si>
    <t>郝丽</t>
  </si>
  <si>
    <t>223013</t>
  </si>
  <si>
    <t>零A621-2023年教育发展专项-学校体育美育卫生国防教育改革发展资金（美育浸润计划）</t>
  </si>
  <si>
    <t>郑颜文</t>
  </si>
  <si>
    <t>艺术学院 汇总</t>
  </si>
  <si>
    <t>兽医学院</t>
  </si>
  <si>
    <t>F22036</t>
  </si>
  <si>
    <t>零B578-2022年省级畜禽产品质量安全监督抽查项目</t>
  </si>
  <si>
    <t>刘文字</t>
  </si>
  <si>
    <t>F22037</t>
  </si>
  <si>
    <t>零B579-2022年省级畜禽产品质量安全检测技术能力验证和能力提升</t>
  </si>
  <si>
    <t>F22038</t>
  </si>
  <si>
    <t>零B580-2022年省级畜禽产品质量安全风险监测项目</t>
  </si>
  <si>
    <t>F22109</t>
  </si>
  <si>
    <t>零B588-2022年省级畜禽产品质量安全风险监测项目-畜禽监督</t>
  </si>
  <si>
    <t>F23011</t>
  </si>
  <si>
    <t>零B624-2023年省级农产品质量安全监测-畜禽业产品监督抽查</t>
  </si>
  <si>
    <t>F23012</t>
  </si>
  <si>
    <t>零B625-2023年省级农产品质量安全监测-畜禽产品例行监测</t>
  </si>
  <si>
    <t>F23015</t>
  </si>
  <si>
    <t>零B628-重要禽病净化复核及流行病学监测</t>
  </si>
  <si>
    <t>曹伟胜</t>
  </si>
  <si>
    <t>F23023</t>
  </si>
  <si>
    <t>零B636-牛羊布鲁氏菌病、猪丹毒、猪Ⅱ型链球菌监测及流行病学调查</t>
  </si>
  <si>
    <t>陈金顶</t>
  </si>
  <si>
    <t>F23028</t>
  </si>
  <si>
    <t>零B641-2023年农产品质量安全检验检测体系建设和能力提升项目（畜禽类）</t>
  </si>
  <si>
    <t>兽医学院 汇总</t>
  </si>
  <si>
    <t>水利与土木工程学院</t>
  </si>
  <si>
    <t>222593</t>
  </si>
  <si>
    <t>零A607-2022年中央专项彩票公益金子卡25-就业创业金课-研究生就业力提升精训课程</t>
  </si>
  <si>
    <t>卢小圣</t>
  </si>
  <si>
    <t>水利与土木工程学院 汇总</t>
  </si>
  <si>
    <t>马克思主义学院</t>
  </si>
  <si>
    <t>222023</t>
  </si>
  <si>
    <t>零A589-2022德育和劳动教育专项-“八个相统一”思政课示范点培育</t>
  </si>
  <si>
    <t>叶晖有</t>
  </si>
  <si>
    <t>马克思主义学院 汇总</t>
  </si>
  <si>
    <t>海洋学院</t>
  </si>
  <si>
    <t>222585</t>
  </si>
  <si>
    <t>零A607-2022年中央专项彩票公益金子卡17-创新创业项目-专创融合视角下大学生创新创业课程建设研究</t>
  </si>
  <si>
    <t>林慷祺</t>
  </si>
  <si>
    <t>海洋学院 汇总</t>
  </si>
  <si>
    <t>植物保护学院</t>
  </si>
  <si>
    <t>F22014</t>
  </si>
  <si>
    <t>零B556-草地贪夜蛾防控技术研究</t>
  </si>
  <si>
    <t>徐汉虹</t>
  </si>
  <si>
    <t>F22040</t>
  </si>
  <si>
    <t>零B582-广东省食用农产品重点治理品种（三棵菜）病虫害防治关键技术攻关研究</t>
  </si>
  <si>
    <t>F23018</t>
  </si>
  <si>
    <t>零B631-农业检疫性有害生物防控与农药试验研究</t>
  </si>
  <si>
    <t>张志祥</t>
  </si>
  <si>
    <t>F23019</t>
  </si>
  <si>
    <t>零B632-2023广东省食用农产品重点治理品种（“三棵菜”）病虫害防治关键技术攻关研究</t>
  </si>
  <si>
    <t>F23020</t>
  </si>
  <si>
    <t>零B633-以农业领域为单元的广东省现代农业产业技术体系创新团队建设项目（外来入侵物种风险评估和监测预警）</t>
  </si>
  <si>
    <t>陆永跃</t>
  </si>
  <si>
    <t>F23026</t>
  </si>
  <si>
    <t>零B639-以农业领域为单元的广东省现代农业产业共性关键技术研发创新团队建设项目（植物重大灾害综合防控）</t>
  </si>
  <si>
    <t>植物保护学院 汇总</t>
  </si>
  <si>
    <t>广东农村政策研究中心</t>
  </si>
  <si>
    <t>223011</t>
  </si>
  <si>
    <t>零A619-2023年广东农村政策研究中心“三农”研究经费</t>
  </si>
  <si>
    <t>吕建秋</t>
  </si>
  <si>
    <t>广东农村政策研究中心 汇总</t>
  </si>
  <si>
    <t>国际教育学院</t>
  </si>
  <si>
    <t>222012</t>
  </si>
  <si>
    <t>零A575-2022年省政府来粤留学生奖学金</t>
  </si>
  <si>
    <t>冯立新</t>
  </si>
  <si>
    <t>223024</t>
  </si>
  <si>
    <t>零A624-2023年省政府来粤留学生奖学金</t>
  </si>
  <si>
    <t>国际教育学院 汇总</t>
  </si>
  <si>
    <t>总计</t>
    <phoneticPr fontId="3" type="noConversion"/>
  </si>
  <si>
    <t>单位：元</t>
    <phoneticPr fontId="3" type="noConversion"/>
  </si>
  <si>
    <t>附件：截至2023年3月31日我校国库集中支付（零余额）项目资金支出进度统计表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</si>
</sst>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宋体"/>
      <charset val="134"/>
    </font>
    <font>
      <sz val="11"/>
      <name val="宋体"/>
      <charset val="134"/>
    </font>
    <font>
      <sz val="12"/>
      <color indexed="8"/>
      <name val="宋体"/>
      <charset val="134"/>
    </font>
    <font>
      <sz val="9"/>
      <name val="宋体"/>
      <charset val="134"/>
    </font>
    <font>
      <sz val="12"/>
      <color indexed="8"/>
      <name val="Arial"/>
      <family val="2"/>
    </font>
    <font>
      <sz val="12"/>
      <name val="宋体"/>
      <charset val="134"/>
    </font>
    <font>
      <b/>
      <sz val="12"/>
      <color indexed="8"/>
      <name val="宋体"/>
      <charset val="134"/>
    </font>
    <font>
      <b/>
      <sz val="12"/>
      <name val="宋体"/>
      <charset val="134"/>
    </font>
    <font>
      <sz val="12"/>
      <name val="宋体"/>
      <family val="3"/>
      <charset val="134"/>
    </font>
    <font>
      <b/>
      <sz val="14"/>
      <name val="宋体"/>
      <family val="3"/>
      <charset val="134"/>
    </font>
    <font>
      <b/>
      <sz val="16"/>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top"/>
    </xf>
    <xf numFmtId="4" fontId="1" fillId="0" borderId="0" applyFont="0" applyFill="0" applyBorder="0" applyAlignment="0" applyProtection="0">
      <alignment vertical="top"/>
    </xf>
    <xf numFmtId="9" fontId="1" fillId="0" borderId="0" applyFont="0" applyFill="0" applyBorder="0" applyAlignment="0" applyProtection="0">
      <alignment vertical="top"/>
    </xf>
  </cellStyleXfs>
  <cellXfs count="20">
    <xf numFmtId="0" fontId="0" fillId="0" borderId="0" xfId="0">
      <alignment vertical="top"/>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10" fontId="5" fillId="0" borderId="1" xfId="2"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vertical="center" wrapText="1"/>
    </xf>
    <xf numFmtId="49" fontId="2" fillId="0" borderId="1" xfId="0" applyNumberFormat="1" applyFont="1" applyBorder="1" applyAlignment="1">
      <alignment horizontal="left" vertical="center" wrapText="1"/>
    </xf>
    <xf numFmtId="39" fontId="2" fillId="0" borderId="1" xfId="0" applyNumberFormat="1" applyFont="1" applyBorder="1" applyAlignment="1">
      <alignment horizontal="right" vertical="center" wrapText="1"/>
    </xf>
    <xf numFmtId="10" fontId="5" fillId="0" borderId="1" xfId="2" applyNumberFormat="1" applyFont="1" applyBorder="1" applyAlignment="1">
      <alignment vertical="center" wrapText="1"/>
    </xf>
    <xf numFmtId="9" fontId="5" fillId="0" borderId="1" xfId="0" applyNumberFormat="1" applyFont="1" applyBorder="1" applyAlignment="1">
      <alignment vertical="center" wrapText="1"/>
    </xf>
    <xf numFmtId="10" fontId="5" fillId="0" borderId="1" xfId="0" applyNumberFormat="1" applyFont="1" applyBorder="1" applyAlignment="1">
      <alignment vertical="center" wrapText="1"/>
    </xf>
    <xf numFmtId="49" fontId="6"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4" fontId="5" fillId="0" borderId="1" xfId="1" applyFont="1" applyBorder="1" applyAlignment="1">
      <alignment vertical="center" wrapText="1"/>
    </xf>
    <xf numFmtId="10" fontId="5" fillId="0" borderId="0" xfId="2" applyNumberFormat="1" applyFont="1" applyAlignment="1">
      <alignment vertical="center" wrapText="1"/>
    </xf>
    <xf numFmtId="0" fontId="8" fillId="0" borderId="2" xfId="0" applyFont="1" applyBorder="1" applyAlignment="1">
      <alignment horizontal="center" vertical="center" wrapText="1"/>
    </xf>
    <xf numFmtId="0" fontId="9" fillId="0" borderId="2" xfId="0" applyFont="1" applyBorder="1" applyAlignment="1">
      <alignment horizontal="left" vertical="center" wrapText="1"/>
    </xf>
    <xf numFmtId="0" fontId="10" fillId="0" borderId="0" xfId="0" applyFont="1" applyBorder="1" applyAlignment="1">
      <alignment horizontal="left" vertical="center" wrapText="1"/>
    </xf>
  </cellXfs>
  <cellStyles count="3">
    <cellStyle name="百分比" xfId="2" builtinId="5"/>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tabSelected="1" workbookViewId="0">
      <selection sqref="A1:J1"/>
    </sheetView>
  </sheetViews>
  <sheetFormatPr defaultRowHeight="15.6"/>
  <cols>
    <col min="1" max="1" width="9.6640625" style="5" customWidth="1"/>
    <col min="2" max="2" width="10.88671875" style="5" customWidth="1"/>
    <col min="3" max="3" width="28.109375" style="5" customWidth="1"/>
    <col min="4" max="4" width="8.33203125" style="5" customWidth="1"/>
    <col min="5" max="5" width="17.77734375" style="5" bestFit="1" customWidth="1"/>
    <col min="6" max="6" width="16.5546875" style="5" bestFit="1" customWidth="1"/>
    <col min="7" max="7" width="17.77734375" style="5" bestFit="1" customWidth="1"/>
    <col min="8" max="8" width="10.33203125" style="16" customWidth="1"/>
    <col min="9" max="10" width="9.77734375" style="5" customWidth="1"/>
    <col min="11" max="16384" width="8.88671875" style="5"/>
  </cols>
  <sheetData>
    <row r="1" spans="1:10" ht="33" customHeight="1">
      <c r="A1" s="19" t="s">
        <v>252</v>
      </c>
      <c r="B1" s="19"/>
      <c r="C1" s="19"/>
      <c r="D1" s="19"/>
      <c r="E1" s="19"/>
      <c r="F1" s="19"/>
      <c r="G1" s="19"/>
      <c r="H1" s="19"/>
      <c r="I1" s="19"/>
      <c r="J1" s="19"/>
    </row>
    <row r="2" spans="1:10" ht="22.2" customHeight="1">
      <c r="A2" s="18"/>
      <c r="B2" s="18"/>
      <c r="C2" s="18"/>
      <c r="D2" s="18"/>
      <c r="E2" s="18"/>
      <c r="F2" s="18"/>
      <c r="G2" s="18"/>
      <c r="H2" s="18"/>
      <c r="I2" s="17" t="s">
        <v>251</v>
      </c>
      <c r="J2" s="17"/>
    </row>
    <row r="3" spans="1:10" ht="31.2">
      <c r="A3" s="1" t="s">
        <v>0</v>
      </c>
      <c r="B3" s="1" t="s">
        <v>1</v>
      </c>
      <c r="C3" s="1" t="s">
        <v>2</v>
      </c>
      <c r="D3" s="2" t="s">
        <v>3</v>
      </c>
      <c r="E3" s="1" t="s">
        <v>4</v>
      </c>
      <c r="F3" s="1" t="s">
        <v>5</v>
      </c>
      <c r="G3" s="1" t="s">
        <v>6</v>
      </c>
      <c r="H3" s="3" t="s">
        <v>7</v>
      </c>
      <c r="I3" s="4" t="s">
        <v>8</v>
      </c>
      <c r="J3" s="4" t="s">
        <v>9</v>
      </c>
    </row>
    <row r="4" spans="1:10" ht="31.2">
      <c r="A4" s="6" t="s">
        <v>10</v>
      </c>
      <c r="B4" s="6" t="s">
        <v>11</v>
      </c>
      <c r="C4" s="6" t="s">
        <v>12</v>
      </c>
      <c r="D4" s="6" t="s">
        <v>13</v>
      </c>
      <c r="E4" s="7">
        <v>120000</v>
      </c>
      <c r="F4" s="7">
        <v>0</v>
      </c>
      <c r="G4" s="7">
        <v>120000</v>
      </c>
      <c r="H4" s="8">
        <f>F4/E4</f>
        <v>0</v>
      </c>
      <c r="I4" s="9">
        <v>0.25</v>
      </c>
      <c r="J4" s="10">
        <f>H4-I4</f>
        <v>-0.25</v>
      </c>
    </row>
    <row r="5" spans="1:10" ht="31.2">
      <c r="A5" s="6" t="s">
        <v>10</v>
      </c>
      <c r="B5" s="6" t="s">
        <v>14</v>
      </c>
      <c r="C5" s="6" t="s">
        <v>15</v>
      </c>
      <c r="D5" s="6" t="s">
        <v>13</v>
      </c>
      <c r="E5" s="7">
        <v>16820000</v>
      </c>
      <c r="F5" s="7">
        <v>3368905.18</v>
      </c>
      <c r="G5" s="7">
        <v>13451094.82</v>
      </c>
      <c r="H5" s="8">
        <f t="shared" ref="H5:H68" si="0">F5/E5</f>
        <v>0.20029162782401905</v>
      </c>
      <c r="I5" s="9">
        <v>0.25</v>
      </c>
      <c r="J5" s="10">
        <f t="shared" ref="J5:J68" si="1">H5-I5</f>
        <v>-4.9708372175980953E-2</v>
      </c>
    </row>
    <row r="6" spans="1:10" ht="46.8">
      <c r="A6" s="6" t="s">
        <v>10</v>
      </c>
      <c r="B6" s="6" t="s">
        <v>16</v>
      </c>
      <c r="C6" s="6" t="s">
        <v>17</v>
      </c>
      <c r="D6" s="6" t="s">
        <v>13</v>
      </c>
      <c r="E6" s="7">
        <v>480000</v>
      </c>
      <c r="F6" s="7">
        <v>0</v>
      </c>
      <c r="G6" s="7">
        <v>480000</v>
      </c>
      <c r="H6" s="8">
        <f t="shared" si="0"/>
        <v>0</v>
      </c>
      <c r="I6" s="9">
        <v>0.25</v>
      </c>
      <c r="J6" s="10">
        <f t="shared" si="1"/>
        <v>-0.25</v>
      </c>
    </row>
    <row r="7" spans="1:10" ht="31.2">
      <c r="A7" s="6" t="s">
        <v>10</v>
      </c>
      <c r="B7" s="6" t="s">
        <v>18</v>
      </c>
      <c r="C7" s="6" t="s">
        <v>19</v>
      </c>
      <c r="D7" s="6" t="s">
        <v>13</v>
      </c>
      <c r="E7" s="7">
        <v>360000</v>
      </c>
      <c r="F7" s="7">
        <v>0</v>
      </c>
      <c r="G7" s="7">
        <v>360000</v>
      </c>
      <c r="H7" s="8">
        <f t="shared" si="0"/>
        <v>0</v>
      </c>
      <c r="I7" s="9">
        <v>0.25</v>
      </c>
      <c r="J7" s="10">
        <f t="shared" si="1"/>
        <v>-0.25</v>
      </c>
    </row>
    <row r="8" spans="1:10" ht="46.8">
      <c r="A8" s="11" t="s">
        <v>20</v>
      </c>
      <c r="B8" s="6"/>
      <c r="C8" s="6"/>
      <c r="D8" s="6"/>
      <c r="E8" s="7">
        <f>SUBTOTAL(9,E4:E7)</f>
        <v>17780000</v>
      </c>
      <c r="F8" s="7">
        <f>SUBTOTAL(9,F4:F7)</f>
        <v>3368905.18</v>
      </c>
      <c r="G8" s="7"/>
      <c r="H8" s="8">
        <f t="shared" si="0"/>
        <v>0.18947723172103487</v>
      </c>
      <c r="I8" s="9">
        <v>0.25</v>
      </c>
      <c r="J8" s="10">
        <f t="shared" si="1"/>
        <v>-6.0522768278965133E-2</v>
      </c>
    </row>
    <row r="9" spans="1:10" ht="46.8">
      <c r="A9" s="6" t="s">
        <v>21</v>
      </c>
      <c r="B9" s="6" t="s">
        <v>22</v>
      </c>
      <c r="C9" s="6" t="s">
        <v>23</v>
      </c>
      <c r="D9" s="6" t="s">
        <v>24</v>
      </c>
      <c r="E9" s="7">
        <v>2984.43</v>
      </c>
      <c r="F9" s="7">
        <v>559</v>
      </c>
      <c r="G9" s="7">
        <v>2425.4299999999998</v>
      </c>
      <c r="H9" s="8">
        <f t="shared" si="0"/>
        <v>0.18730544861162768</v>
      </c>
      <c r="I9" s="9">
        <v>0.25</v>
      </c>
      <c r="J9" s="10">
        <f t="shared" si="1"/>
        <v>-6.2694551388372322E-2</v>
      </c>
    </row>
    <row r="10" spans="1:10" ht="46.8">
      <c r="A10" s="6" t="s">
        <v>21</v>
      </c>
      <c r="B10" s="6" t="s">
        <v>25</v>
      </c>
      <c r="C10" s="6" t="s">
        <v>26</v>
      </c>
      <c r="D10" s="6" t="s">
        <v>27</v>
      </c>
      <c r="E10" s="7">
        <v>323.60000000000002</v>
      </c>
      <c r="F10" s="7">
        <v>0</v>
      </c>
      <c r="G10" s="7">
        <v>323.60000000000002</v>
      </c>
      <c r="H10" s="8">
        <f t="shared" si="0"/>
        <v>0</v>
      </c>
      <c r="I10" s="9">
        <v>0.25</v>
      </c>
      <c r="J10" s="10">
        <f t="shared" si="1"/>
        <v>-0.25</v>
      </c>
    </row>
    <row r="11" spans="1:10" ht="46.8">
      <c r="A11" s="6" t="s">
        <v>21</v>
      </c>
      <c r="B11" s="6" t="s">
        <v>28</v>
      </c>
      <c r="C11" s="6" t="s">
        <v>29</v>
      </c>
      <c r="D11" s="6" t="s">
        <v>27</v>
      </c>
      <c r="E11" s="7">
        <v>16.5</v>
      </c>
      <c r="F11" s="7">
        <v>0</v>
      </c>
      <c r="G11" s="7">
        <v>16.5</v>
      </c>
      <c r="H11" s="8">
        <f t="shared" si="0"/>
        <v>0</v>
      </c>
      <c r="I11" s="9">
        <v>0.25</v>
      </c>
      <c r="J11" s="10">
        <f t="shared" si="1"/>
        <v>-0.25</v>
      </c>
    </row>
    <row r="12" spans="1:10" ht="46.8">
      <c r="A12" s="6" t="s">
        <v>21</v>
      </c>
      <c r="B12" s="6" t="s">
        <v>30</v>
      </c>
      <c r="C12" s="6" t="s">
        <v>31</v>
      </c>
      <c r="D12" s="6" t="s">
        <v>32</v>
      </c>
      <c r="E12" s="7">
        <v>55</v>
      </c>
      <c r="F12" s="7">
        <v>0</v>
      </c>
      <c r="G12" s="7">
        <v>55</v>
      </c>
      <c r="H12" s="8">
        <f t="shared" si="0"/>
        <v>0</v>
      </c>
      <c r="I12" s="9">
        <v>0.25</v>
      </c>
      <c r="J12" s="10">
        <f t="shared" si="1"/>
        <v>-0.25</v>
      </c>
    </row>
    <row r="13" spans="1:10" ht="31.2">
      <c r="A13" s="6" t="s">
        <v>21</v>
      </c>
      <c r="B13" s="6" t="s">
        <v>33</v>
      </c>
      <c r="C13" s="6" t="s">
        <v>34</v>
      </c>
      <c r="D13" s="6" t="s">
        <v>27</v>
      </c>
      <c r="E13" s="7">
        <v>36792200</v>
      </c>
      <c r="F13" s="7">
        <v>22234050</v>
      </c>
      <c r="G13" s="7">
        <v>14558150</v>
      </c>
      <c r="H13" s="8">
        <f t="shared" si="0"/>
        <v>0.60431422964650117</v>
      </c>
      <c r="I13" s="9">
        <v>0.25</v>
      </c>
      <c r="J13" s="10">
        <f t="shared" si="1"/>
        <v>0.35431422964650117</v>
      </c>
    </row>
    <row r="14" spans="1:10" ht="31.2">
      <c r="A14" s="6" t="s">
        <v>21</v>
      </c>
      <c r="B14" s="6" t="s">
        <v>35</v>
      </c>
      <c r="C14" s="6" t="s">
        <v>36</v>
      </c>
      <c r="D14" s="6" t="s">
        <v>27</v>
      </c>
      <c r="E14" s="7">
        <v>78537800</v>
      </c>
      <c r="F14" s="7">
        <v>9669950</v>
      </c>
      <c r="G14" s="7">
        <v>68867850</v>
      </c>
      <c r="H14" s="8">
        <f t="shared" si="0"/>
        <v>0.12312478831849122</v>
      </c>
      <c r="I14" s="9">
        <v>0.25</v>
      </c>
      <c r="J14" s="10">
        <f t="shared" si="1"/>
        <v>-0.12687521168150878</v>
      </c>
    </row>
    <row r="15" spans="1:10" ht="62.4">
      <c r="A15" s="6" t="s">
        <v>21</v>
      </c>
      <c r="B15" s="6" t="s">
        <v>37</v>
      </c>
      <c r="C15" s="6" t="s">
        <v>38</v>
      </c>
      <c r="D15" s="6" t="s">
        <v>27</v>
      </c>
      <c r="E15" s="7">
        <v>60000</v>
      </c>
      <c r="F15" s="7">
        <v>0</v>
      </c>
      <c r="G15" s="7">
        <v>60000</v>
      </c>
      <c r="H15" s="8">
        <f t="shared" si="0"/>
        <v>0</v>
      </c>
      <c r="I15" s="9">
        <v>0.25</v>
      </c>
      <c r="J15" s="10">
        <f t="shared" si="1"/>
        <v>-0.25</v>
      </c>
    </row>
    <row r="16" spans="1:10" ht="46.8">
      <c r="A16" s="6" t="s">
        <v>21</v>
      </c>
      <c r="B16" s="6" t="s">
        <v>39</v>
      </c>
      <c r="C16" s="6" t="s">
        <v>40</v>
      </c>
      <c r="D16" s="6" t="s">
        <v>27</v>
      </c>
      <c r="E16" s="7">
        <v>20000</v>
      </c>
      <c r="F16" s="7">
        <v>0</v>
      </c>
      <c r="G16" s="7">
        <v>20000</v>
      </c>
      <c r="H16" s="8">
        <f t="shared" si="0"/>
        <v>0</v>
      </c>
      <c r="I16" s="9">
        <v>0.25</v>
      </c>
      <c r="J16" s="10">
        <f t="shared" si="1"/>
        <v>-0.25</v>
      </c>
    </row>
    <row r="17" spans="1:10" ht="46.8">
      <c r="A17" s="6" t="s">
        <v>21</v>
      </c>
      <c r="B17" s="6" t="s">
        <v>41</v>
      </c>
      <c r="C17" s="6" t="s">
        <v>42</v>
      </c>
      <c r="D17" s="6" t="s">
        <v>27</v>
      </c>
      <c r="E17" s="7">
        <v>50000</v>
      </c>
      <c r="F17" s="7">
        <v>0</v>
      </c>
      <c r="G17" s="7">
        <v>50000</v>
      </c>
      <c r="H17" s="8">
        <f t="shared" si="0"/>
        <v>0</v>
      </c>
      <c r="I17" s="9">
        <v>0.25</v>
      </c>
      <c r="J17" s="10">
        <f t="shared" si="1"/>
        <v>-0.25</v>
      </c>
    </row>
    <row r="18" spans="1:10" ht="46.8">
      <c r="A18" s="6" t="s">
        <v>21</v>
      </c>
      <c r="B18" s="6" t="s">
        <v>43</v>
      </c>
      <c r="C18" s="6" t="s">
        <v>44</v>
      </c>
      <c r="D18" s="6" t="s">
        <v>27</v>
      </c>
      <c r="E18" s="7">
        <v>50000</v>
      </c>
      <c r="F18" s="7">
        <v>0</v>
      </c>
      <c r="G18" s="7">
        <v>50000</v>
      </c>
      <c r="H18" s="8">
        <f t="shared" si="0"/>
        <v>0</v>
      </c>
      <c r="I18" s="9">
        <v>0.25</v>
      </c>
      <c r="J18" s="10">
        <f t="shared" si="1"/>
        <v>-0.25</v>
      </c>
    </row>
    <row r="19" spans="1:10" ht="46.8">
      <c r="A19" s="6" t="s">
        <v>21</v>
      </c>
      <c r="B19" s="6" t="s">
        <v>45</v>
      </c>
      <c r="C19" s="6" t="s">
        <v>46</v>
      </c>
      <c r="D19" s="6" t="s">
        <v>27</v>
      </c>
      <c r="E19" s="7">
        <v>350000</v>
      </c>
      <c r="F19" s="7">
        <v>0</v>
      </c>
      <c r="G19" s="7">
        <v>350000</v>
      </c>
      <c r="H19" s="8">
        <f t="shared" si="0"/>
        <v>0</v>
      </c>
      <c r="I19" s="9">
        <v>0.25</v>
      </c>
      <c r="J19" s="10">
        <f t="shared" si="1"/>
        <v>-0.25</v>
      </c>
    </row>
    <row r="20" spans="1:10" ht="46.8">
      <c r="A20" s="11" t="s">
        <v>47</v>
      </c>
      <c r="B20" s="6"/>
      <c r="C20" s="6"/>
      <c r="D20" s="6"/>
      <c r="E20" s="7">
        <f>SUBTOTAL(9,E9:E19)</f>
        <v>115863379.53</v>
      </c>
      <c r="F20" s="7">
        <f>SUBTOTAL(9,F9:F19)</f>
        <v>31904559</v>
      </c>
      <c r="G20" s="7"/>
      <c r="H20" s="8">
        <f t="shared" si="0"/>
        <v>0.27536361471088533</v>
      </c>
      <c r="I20" s="9">
        <v>0.25</v>
      </c>
      <c r="J20" s="10">
        <f t="shared" si="1"/>
        <v>2.5363614710885329E-2</v>
      </c>
    </row>
    <row r="21" spans="1:10" ht="46.8">
      <c r="A21" s="6" t="s">
        <v>48</v>
      </c>
      <c r="B21" s="6" t="s">
        <v>49</v>
      </c>
      <c r="C21" s="6" t="s">
        <v>50</v>
      </c>
      <c r="D21" s="6" t="s">
        <v>51</v>
      </c>
      <c r="E21" s="7">
        <v>1320000</v>
      </c>
      <c r="F21" s="7">
        <v>0</v>
      </c>
      <c r="G21" s="7">
        <v>1320000</v>
      </c>
      <c r="H21" s="8">
        <f t="shared" si="0"/>
        <v>0</v>
      </c>
      <c r="I21" s="9">
        <v>0.25</v>
      </c>
      <c r="J21" s="10">
        <f t="shared" si="1"/>
        <v>-0.25</v>
      </c>
    </row>
    <row r="22" spans="1:10" ht="31.2">
      <c r="A22" s="11" t="s">
        <v>52</v>
      </c>
      <c r="B22" s="6"/>
      <c r="C22" s="6"/>
      <c r="D22" s="6"/>
      <c r="E22" s="7">
        <f>SUBTOTAL(9,E21:E21)</f>
        <v>1320000</v>
      </c>
      <c r="F22" s="7">
        <f>SUBTOTAL(9,F21:F21)</f>
        <v>0</v>
      </c>
      <c r="G22" s="7"/>
      <c r="H22" s="8">
        <f t="shared" si="0"/>
        <v>0</v>
      </c>
      <c r="I22" s="9">
        <v>0.25</v>
      </c>
      <c r="J22" s="10">
        <f t="shared" si="1"/>
        <v>-0.25</v>
      </c>
    </row>
    <row r="23" spans="1:10" ht="46.8">
      <c r="A23" s="6" t="s">
        <v>53</v>
      </c>
      <c r="B23" s="6" t="s">
        <v>54</v>
      </c>
      <c r="C23" s="6" t="s">
        <v>55</v>
      </c>
      <c r="D23" s="6" t="s">
        <v>56</v>
      </c>
      <c r="E23" s="7">
        <v>34184.32</v>
      </c>
      <c r="F23" s="7">
        <v>0</v>
      </c>
      <c r="G23" s="7">
        <v>34184.32</v>
      </c>
      <c r="H23" s="8">
        <f t="shared" si="0"/>
        <v>0</v>
      </c>
      <c r="I23" s="9">
        <v>0.25</v>
      </c>
      <c r="J23" s="10">
        <f t="shared" si="1"/>
        <v>-0.25</v>
      </c>
    </row>
    <row r="24" spans="1:10" ht="46.8">
      <c r="A24" s="6" t="s">
        <v>53</v>
      </c>
      <c r="B24" s="6" t="s">
        <v>57</v>
      </c>
      <c r="C24" s="6" t="s">
        <v>58</v>
      </c>
      <c r="D24" s="6" t="s">
        <v>56</v>
      </c>
      <c r="E24" s="7">
        <v>1000000</v>
      </c>
      <c r="F24" s="7">
        <v>60000</v>
      </c>
      <c r="G24" s="7">
        <v>940000</v>
      </c>
      <c r="H24" s="8">
        <f t="shared" si="0"/>
        <v>0.06</v>
      </c>
      <c r="I24" s="9">
        <v>0.25</v>
      </c>
      <c r="J24" s="10">
        <f t="shared" si="1"/>
        <v>-0.19</v>
      </c>
    </row>
    <row r="25" spans="1:10" ht="78">
      <c r="A25" s="11" t="s">
        <v>59</v>
      </c>
      <c r="B25" s="6"/>
      <c r="C25" s="6"/>
      <c r="D25" s="6"/>
      <c r="E25" s="7">
        <f>SUBTOTAL(9,E23:E24)</f>
        <v>1034184.32</v>
      </c>
      <c r="F25" s="7">
        <f>SUBTOTAL(9,F23:F24)</f>
        <v>60000</v>
      </c>
      <c r="G25" s="7"/>
      <c r="H25" s="8">
        <f t="shared" si="0"/>
        <v>5.8016737287217818E-2</v>
      </c>
      <c r="I25" s="9">
        <v>0.25</v>
      </c>
      <c r="J25" s="10">
        <f t="shared" si="1"/>
        <v>-0.19198326271278218</v>
      </c>
    </row>
    <row r="26" spans="1:10" ht="31.2">
      <c r="A26" s="6" t="s">
        <v>60</v>
      </c>
      <c r="B26" s="6" t="s">
        <v>61</v>
      </c>
      <c r="C26" s="6" t="s">
        <v>62</v>
      </c>
      <c r="D26" s="6" t="s">
        <v>63</v>
      </c>
      <c r="E26" s="7">
        <v>87677.58</v>
      </c>
      <c r="F26" s="7">
        <v>762.88</v>
      </c>
      <c r="G26" s="7">
        <v>86914.7</v>
      </c>
      <c r="H26" s="8">
        <f t="shared" si="0"/>
        <v>8.7009700769569587E-3</v>
      </c>
      <c r="I26" s="9">
        <v>0.25</v>
      </c>
      <c r="J26" s="10">
        <f t="shared" si="1"/>
        <v>-0.24129902992304303</v>
      </c>
    </row>
    <row r="27" spans="1:10" ht="46.8">
      <c r="A27" s="11" t="s">
        <v>64</v>
      </c>
      <c r="B27" s="6"/>
      <c r="C27" s="6"/>
      <c r="D27" s="6"/>
      <c r="E27" s="7">
        <f>SUBTOTAL(9,E26:E26)</f>
        <v>87677.58</v>
      </c>
      <c r="F27" s="7">
        <f>SUBTOTAL(9,F26:F26)</f>
        <v>762.88</v>
      </c>
      <c r="G27" s="7"/>
      <c r="H27" s="8">
        <f t="shared" si="0"/>
        <v>8.7009700769569587E-3</v>
      </c>
      <c r="I27" s="9">
        <v>0.25</v>
      </c>
      <c r="J27" s="10">
        <f t="shared" si="1"/>
        <v>-0.24129902992304303</v>
      </c>
    </row>
    <row r="28" spans="1:10" ht="62.4">
      <c r="A28" s="6" t="s">
        <v>65</v>
      </c>
      <c r="B28" s="6" t="s">
        <v>66</v>
      </c>
      <c r="C28" s="6" t="s">
        <v>67</v>
      </c>
      <c r="D28" s="6" t="s">
        <v>68</v>
      </c>
      <c r="E28" s="7">
        <v>2000</v>
      </c>
      <c r="F28" s="7">
        <v>0</v>
      </c>
      <c r="G28" s="7">
        <v>2000</v>
      </c>
      <c r="H28" s="8">
        <f t="shared" si="0"/>
        <v>0</v>
      </c>
      <c r="I28" s="9">
        <v>0.25</v>
      </c>
      <c r="J28" s="10">
        <f t="shared" si="1"/>
        <v>-0.25</v>
      </c>
    </row>
    <row r="29" spans="1:10" ht="31.2">
      <c r="A29" s="6" t="s">
        <v>65</v>
      </c>
      <c r="B29" s="6" t="s">
        <v>69</v>
      </c>
      <c r="C29" s="6" t="s">
        <v>70</v>
      </c>
      <c r="D29" s="6" t="s">
        <v>71</v>
      </c>
      <c r="E29" s="7">
        <v>800000</v>
      </c>
      <c r="F29" s="7">
        <v>51763.55</v>
      </c>
      <c r="G29" s="7">
        <v>748236.45</v>
      </c>
      <c r="H29" s="8">
        <f t="shared" si="0"/>
        <v>6.4704437500000003E-2</v>
      </c>
      <c r="I29" s="9">
        <v>0.25</v>
      </c>
      <c r="J29" s="10">
        <f t="shared" si="1"/>
        <v>-0.18529556250000001</v>
      </c>
    </row>
    <row r="30" spans="1:10" ht="31.2">
      <c r="A30" s="6" t="s">
        <v>65</v>
      </c>
      <c r="B30" s="6" t="s">
        <v>72</v>
      </c>
      <c r="C30" s="6" t="s">
        <v>73</v>
      </c>
      <c r="D30" s="6" t="s">
        <v>74</v>
      </c>
      <c r="E30" s="7">
        <v>800000</v>
      </c>
      <c r="F30" s="7">
        <v>48000</v>
      </c>
      <c r="G30" s="7">
        <v>752000</v>
      </c>
      <c r="H30" s="8">
        <f t="shared" si="0"/>
        <v>0.06</v>
      </c>
      <c r="I30" s="9">
        <v>0.25</v>
      </c>
      <c r="J30" s="10">
        <f t="shared" si="1"/>
        <v>-0.19</v>
      </c>
    </row>
    <row r="31" spans="1:10" ht="31.2">
      <c r="A31" s="6" t="s">
        <v>65</v>
      </c>
      <c r="B31" s="6" t="s">
        <v>75</v>
      </c>
      <c r="C31" s="6" t="s">
        <v>76</v>
      </c>
      <c r="D31" s="6" t="s">
        <v>77</v>
      </c>
      <c r="E31" s="7">
        <v>800000</v>
      </c>
      <c r="F31" s="7">
        <v>48000</v>
      </c>
      <c r="G31" s="7">
        <v>752000</v>
      </c>
      <c r="H31" s="8">
        <f t="shared" si="0"/>
        <v>0.06</v>
      </c>
      <c r="I31" s="9">
        <v>0.25</v>
      </c>
      <c r="J31" s="10">
        <f t="shared" si="1"/>
        <v>-0.19</v>
      </c>
    </row>
    <row r="32" spans="1:10" ht="31.2">
      <c r="A32" s="11" t="s">
        <v>78</v>
      </c>
      <c r="B32" s="6"/>
      <c r="C32" s="6"/>
      <c r="D32" s="6"/>
      <c r="E32" s="7">
        <f>SUBTOTAL(9,E28:E31)</f>
        <v>2402000</v>
      </c>
      <c r="F32" s="7">
        <f>SUBTOTAL(9,F28:F31)</f>
        <v>147763.54999999999</v>
      </c>
      <c r="G32" s="7"/>
      <c r="H32" s="8">
        <f t="shared" si="0"/>
        <v>6.1516881765195666E-2</v>
      </c>
      <c r="I32" s="9">
        <v>0.25</v>
      </c>
      <c r="J32" s="10">
        <f t="shared" si="1"/>
        <v>-0.18848311823480435</v>
      </c>
    </row>
    <row r="33" spans="1:10" ht="31.2">
      <c r="A33" s="6" t="s">
        <v>79</v>
      </c>
      <c r="B33" s="6" t="s">
        <v>80</v>
      </c>
      <c r="C33" s="6" t="s">
        <v>81</v>
      </c>
      <c r="D33" s="6" t="s">
        <v>82</v>
      </c>
      <c r="E33" s="7">
        <v>329379.09999999998</v>
      </c>
      <c r="F33" s="7">
        <v>48195</v>
      </c>
      <c r="G33" s="7">
        <v>281184.09999999998</v>
      </c>
      <c r="H33" s="8">
        <f t="shared" si="0"/>
        <v>0.14632075927100416</v>
      </c>
      <c r="I33" s="9">
        <v>0.25</v>
      </c>
      <c r="J33" s="10">
        <f t="shared" si="1"/>
        <v>-0.10367924072899584</v>
      </c>
    </row>
    <row r="34" spans="1:10" ht="46.8">
      <c r="A34" s="6" t="s">
        <v>79</v>
      </c>
      <c r="B34" s="6" t="s">
        <v>83</v>
      </c>
      <c r="C34" s="6" t="s">
        <v>84</v>
      </c>
      <c r="D34" s="6" t="s">
        <v>82</v>
      </c>
      <c r="E34" s="7">
        <v>800000</v>
      </c>
      <c r="F34" s="7">
        <v>48000</v>
      </c>
      <c r="G34" s="7">
        <v>752000</v>
      </c>
      <c r="H34" s="8">
        <f t="shared" si="0"/>
        <v>0.06</v>
      </c>
      <c r="I34" s="9">
        <v>0.25</v>
      </c>
      <c r="J34" s="10">
        <f t="shared" si="1"/>
        <v>-0.19</v>
      </c>
    </row>
    <row r="35" spans="1:10" ht="46.8">
      <c r="A35" s="6" t="s">
        <v>79</v>
      </c>
      <c r="B35" s="6" t="s">
        <v>85</v>
      </c>
      <c r="C35" s="6" t="s">
        <v>86</v>
      </c>
      <c r="D35" s="6" t="s">
        <v>87</v>
      </c>
      <c r="E35" s="7">
        <v>500000</v>
      </c>
      <c r="F35" s="7">
        <v>30000</v>
      </c>
      <c r="G35" s="7">
        <v>470000</v>
      </c>
      <c r="H35" s="8">
        <f t="shared" si="0"/>
        <v>0.06</v>
      </c>
      <c r="I35" s="9">
        <v>0.25</v>
      </c>
      <c r="J35" s="10">
        <f t="shared" si="1"/>
        <v>-0.19</v>
      </c>
    </row>
    <row r="36" spans="1:10" ht="46.8">
      <c r="A36" s="6" t="s">
        <v>79</v>
      </c>
      <c r="B36" s="6" t="s">
        <v>88</v>
      </c>
      <c r="C36" s="6" t="s">
        <v>89</v>
      </c>
      <c r="D36" s="6" t="s">
        <v>90</v>
      </c>
      <c r="E36" s="7">
        <v>800000</v>
      </c>
      <c r="F36" s="7">
        <v>48000</v>
      </c>
      <c r="G36" s="7">
        <v>752000</v>
      </c>
      <c r="H36" s="8">
        <f t="shared" si="0"/>
        <v>0.06</v>
      </c>
      <c r="I36" s="9">
        <v>0.25</v>
      </c>
      <c r="J36" s="10">
        <f t="shared" si="1"/>
        <v>-0.19</v>
      </c>
    </row>
    <row r="37" spans="1:10" ht="62.4">
      <c r="A37" s="6" t="s">
        <v>79</v>
      </c>
      <c r="B37" s="6" t="s">
        <v>91</v>
      </c>
      <c r="C37" s="6" t="s">
        <v>92</v>
      </c>
      <c r="D37" s="6" t="s">
        <v>93</v>
      </c>
      <c r="E37" s="7">
        <v>700000</v>
      </c>
      <c r="F37" s="7">
        <v>42000</v>
      </c>
      <c r="G37" s="7">
        <v>658000</v>
      </c>
      <c r="H37" s="8">
        <f t="shared" si="0"/>
        <v>0.06</v>
      </c>
      <c r="I37" s="9">
        <v>0.25</v>
      </c>
      <c r="J37" s="10">
        <f t="shared" si="1"/>
        <v>-0.19</v>
      </c>
    </row>
    <row r="38" spans="1:10" ht="46.8">
      <c r="A38" s="11" t="s">
        <v>94</v>
      </c>
      <c r="B38" s="6"/>
      <c r="C38" s="6"/>
      <c r="D38" s="6"/>
      <c r="E38" s="7">
        <f>SUBTOTAL(9,E33:E37)</f>
        <v>3129379.1</v>
      </c>
      <c r="F38" s="7">
        <f>SUBTOTAL(9,F33:F37)</f>
        <v>216195</v>
      </c>
      <c r="G38" s="7"/>
      <c r="H38" s="8">
        <f t="shared" si="0"/>
        <v>6.9085589534358421E-2</v>
      </c>
      <c r="I38" s="9">
        <v>0.25</v>
      </c>
      <c r="J38" s="10">
        <f t="shared" si="1"/>
        <v>-0.18091441046564158</v>
      </c>
    </row>
    <row r="39" spans="1:10" ht="62.4">
      <c r="A39" s="6" t="s">
        <v>95</v>
      </c>
      <c r="B39" s="6" t="s">
        <v>96</v>
      </c>
      <c r="C39" s="6" t="s">
        <v>97</v>
      </c>
      <c r="D39" s="6" t="s">
        <v>98</v>
      </c>
      <c r="E39" s="7">
        <v>800000</v>
      </c>
      <c r="F39" s="7">
        <v>48000</v>
      </c>
      <c r="G39" s="7">
        <v>752000</v>
      </c>
      <c r="H39" s="8">
        <f t="shared" si="0"/>
        <v>0.06</v>
      </c>
      <c r="I39" s="9">
        <v>0.25</v>
      </c>
      <c r="J39" s="10">
        <f t="shared" si="1"/>
        <v>-0.19</v>
      </c>
    </row>
    <row r="40" spans="1:10" ht="62.4">
      <c r="A40" s="6" t="s">
        <v>95</v>
      </c>
      <c r="B40" s="6" t="s">
        <v>99</v>
      </c>
      <c r="C40" s="6" t="s">
        <v>100</v>
      </c>
      <c r="D40" s="6" t="s">
        <v>101</v>
      </c>
      <c r="E40" s="7">
        <v>800000</v>
      </c>
      <c r="F40" s="7">
        <v>48000</v>
      </c>
      <c r="G40" s="7">
        <v>752000</v>
      </c>
      <c r="H40" s="8">
        <f t="shared" si="0"/>
        <v>0.06</v>
      </c>
      <c r="I40" s="9">
        <v>0.25</v>
      </c>
      <c r="J40" s="10">
        <f t="shared" si="1"/>
        <v>-0.19</v>
      </c>
    </row>
    <row r="41" spans="1:10" ht="62.4">
      <c r="A41" s="6" t="s">
        <v>95</v>
      </c>
      <c r="B41" s="6" t="s">
        <v>102</v>
      </c>
      <c r="C41" s="6" t="s">
        <v>103</v>
      </c>
      <c r="D41" s="6" t="s">
        <v>104</v>
      </c>
      <c r="E41" s="7">
        <v>800000</v>
      </c>
      <c r="F41" s="7">
        <v>48000</v>
      </c>
      <c r="G41" s="7">
        <v>752000</v>
      </c>
      <c r="H41" s="8">
        <f t="shared" si="0"/>
        <v>0.06</v>
      </c>
      <c r="I41" s="9">
        <v>0.25</v>
      </c>
      <c r="J41" s="10">
        <f t="shared" si="1"/>
        <v>-0.19</v>
      </c>
    </row>
    <row r="42" spans="1:10" ht="62.4">
      <c r="A42" s="6" t="s">
        <v>95</v>
      </c>
      <c r="B42" s="6" t="s">
        <v>105</v>
      </c>
      <c r="C42" s="6" t="s">
        <v>106</v>
      </c>
      <c r="D42" s="6" t="s">
        <v>56</v>
      </c>
      <c r="E42" s="7">
        <v>800000</v>
      </c>
      <c r="F42" s="7">
        <v>48000</v>
      </c>
      <c r="G42" s="7">
        <v>752000</v>
      </c>
      <c r="H42" s="8">
        <f t="shared" si="0"/>
        <v>0.06</v>
      </c>
      <c r="I42" s="9">
        <v>0.25</v>
      </c>
      <c r="J42" s="10">
        <f t="shared" si="1"/>
        <v>-0.19</v>
      </c>
    </row>
    <row r="43" spans="1:10" ht="46.8">
      <c r="A43" s="11" t="s">
        <v>107</v>
      </c>
      <c r="B43" s="6"/>
      <c r="C43" s="6"/>
      <c r="D43" s="6"/>
      <c r="E43" s="7">
        <f>SUBTOTAL(9,E39:E42)</f>
        <v>3200000</v>
      </c>
      <c r="F43" s="7">
        <f>SUBTOTAL(9,F39:F42)</f>
        <v>192000</v>
      </c>
      <c r="G43" s="7"/>
      <c r="H43" s="8">
        <f t="shared" si="0"/>
        <v>0.06</v>
      </c>
      <c r="I43" s="9">
        <v>0.25</v>
      </c>
      <c r="J43" s="10">
        <f t="shared" si="1"/>
        <v>-0.19</v>
      </c>
    </row>
    <row r="44" spans="1:10" ht="62.4">
      <c r="A44" s="6" t="s">
        <v>108</v>
      </c>
      <c r="B44" s="6" t="s">
        <v>109</v>
      </c>
      <c r="C44" s="6" t="s">
        <v>110</v>
      </c>
      <c r="D44" s="6" t="s">
        <v>111</v>
      </c>
      <c r="E44" s="7">
        <v>700000</v>
      </c>
      <c r="F44" s="7">
        <v>42000</v>
      </c>
      <c r="G44" s="7">
        <v>658000</v>
      </c>
      <c r="H44" s="8">
        <f t="shared" si="0"/>
        <v>0.06</v>
      </c>
      <c r="I44" s="9">
        <v>0.25</v>
      </c>
      <c r="J44" s="10">
        <f t="shared" si="1"/>
        <v>-0.19</v>
      </c>
    </row>
    <row r="45" spans="1:10" ht="62.4">
      <c r="A45" s="6" t="s">
        <v>108</v>
      </c>
      <c r="B45" s="6" t="s">
        <v>112</v>
      </c>
      <c r="C45" s="6" t="s">
        <v>113</v>
      </c>
      <c r="D45" s="6" t="s">
        <v>114</v>
      </c>
      <c r="E45" s="7">
        <v>700000</v>
      </c>
      <c r="F45" s="7">
        <v>42000</v>
      </c>
      <c r="G45" s="7">
        <v>658000</v>
      </c>
      <c r="H45" s="8">
        <f t="shared" si="0"/>
        <v>0.06</v>
      </c>
      <c r="I45" s="9">
        <v>0.25</v>
      </c>
      <c r="J45" s="10">
        <f t="shared" si="1"/>
        <v>-0.19</v>
      </c>
    </row>
    <row r="46" spans="1:10" ht="31.2">
      <c r="A46" s="11" t="s">
        <v>115</v>
      </c>
      <c r="B46" s="6"/>
      <c r="C46" s="6"/>
      <c r="D46" s="6"/>
      <c r="E46" s="7">
        <f>SUBTOTAL(9,E44:E45)</f>
        <v>1400000</v>
      </c>
      <c r="F46" s="7">
        <f>SUBTOTAL(9,F44:F45)</f>
        <v>84000</v>
      </c>
      <c r="G46" s="7"/>
      <c r="H46" s="8">
        <f t="shared" si="0"/>
        <v>0.06</v>
      </c>
      <c r="I46" s="9">
        <v>0.25</v>
      </c>
      <c r="J46" s="10">
        <f t="shared" si="1"/>
        <v>-0.19</v>
      </c>
    </row>
    <row r="47" spans="1:10" ht="31.2">
      <c r="A47" s="6" t="s">
        <v>116</v>
      </c>
      <c r="B47" s="6" t="s">
        <v>117</v>
      </c>
      <c r="C47" s="6" t="s">
        <v>118</v>
      </c>
      <c r="D47" s="6" t="s">
        <v>119</v>
      </c>
      <c r="E47" s="7">
        <v>90000</v>
      </c>
      <c r="F47" s="7">
        <v>0</v>
      </c>
      <c r="G47" s="7">
        <v>90000</v>
      </c>
      <c r="H47" s="8">
        <f t="shared" si="0"/>
        <v>0</v>
      </c>
      <c r="I47" s="9">
        <v>0.25</v>
      </c>
      <c r="J47" s="10">
        <f t="shared" si="1"/>
        <v>-0.25</v>
      </c>
    </row>
    <row r="48" spans="1:10" ht="46.8">
      <c r="A48" s="6" t="s">
        <v>116</v>
      </c>
      <c r="B48" s="6" t="s">
        <v>120</v>
      </c>
      <c r="C48" s="6" t="s">
        <v>121</v>
      </c>
      <c r="D48" s="6" t="s">
        <v>122</v>
      </c>
      <c r="E48" s="7">
        <v>600000</v>
      </c>
      <c r="F48" s="7">
        <v>36000</v>
      </c>
      <c r="G48" s="7">
        <v>564000</v>
      </c>
      <c r="H48" s="8">
        <f t="shared" si="0"/>
        <v>0.06</v>
      </c>
      <c r="I48" s="9">
        <v>0.25</v>
      </c>
      <c r="J48" s="10">
        <f t="shared" si="1"/>
        <v>-0.19</v>
      </c>
    </row>
    <row r="49" spans="1:10" ht="62.4">
      <c r="A49" s="6" t="s">
        <v>116</v>
      </c>
      <c r="B49" s="6" t="s">
        <v>123</v>
      </c>
      <c r="C49" s="6" t="s">
        <v>124</v>
      </c>
      <c r="D49" s="6" t="s">
        <v>125</v>
      </c>
      <c r="E49" s="7">
        <v>800000</v>
      </c>
      <c r="F49" s="7">
        <v>48000</v>
      </c>
      <c r="G49" s="7">
        <v>752000</v>
      </c>
      <c r="H49" s="8">
        <f t="shared" si="0"/>
        <v>0.06</v>
      </c>
      <c r="I49" s="9">
        <v>0.25</v>
      </c>
      <c r="J49" s="10">
        <f t="shared" si="1"/>
        <v>-0.19</v>
      </c>
    </row>
    <row r="50" spans="1:10" ht="46.8">
      <c r="A50" s="11" t="s">
        <v>126</v>
      </c>
      <c r="B50" s="6"/>
      <c r="C50" s="6"/>
      <c r="D50" s="6"/>
      <c r="E50" s="7">
        <f>SUBTOTAL(9,E47:E49)</f>
        <v>1490000</v>
      </c>
      <c r="F50" s="7">
        <f>SUBTOTAL(9,F47:F49)</f>
        <v>84000</v>
      </c>
      <c r="G50" s="7"/>
      <c r="H50" s="8">
        <f t="shared" si="0"/>
        <v>5.6375838926174496E-2</v>
      </c>
      <c r="I50" s="9">
        <v>0.25</v>
      </c>
      <c r="J50" s="10">
        <f t="shared" si="1"/>
        <v>-0.19362416107382552</v>
      </c>
    </row>
    <row r="51" spans="1:10" ht="46.8">
      <c r="A51" s="6" t="s">
        <v>127</v>
      </c>
      <c r="B51" s="6" t="s">
        <v>128</v>
      </c>
      <c r="C51" s="6" t="s">
        <v>129</v>
      </c>
      <c r="D51" s="6" t="s">
        <v>130</v>
      </c>
      <c r="E51" s="7">
        <v>47500</v>
      </c>
      <c r="F51" s="7">
        <v>0</v>
      </c>
      <c r="G51" s="7">
        <v>47500</v>
      </c>
      <c r="H51" s="8">
        <f t="shared" si="0"/>
        <v>0</v>
      </c>
      <c r="I51" s="9">
        <v>0.25</v>
      </c>
      <c r="J51" s="10">
        <f t="shared" si="1"/>
        <v>-0.25</v>
      </c>
    </row>
    <row r="52" spans="1:10" ht="46.8">
      <c r="A52" s="6" t="s">
        <v>127</v>
      </c>
      <c r="B52" s="6" t="s">
        <v>131</v>
      </c>
      <c r="C52" s="6" t="s">
        <v>132</v>
      </c>
      <c r="D52" s="6" t="s">
        <v>133</v>
      </c>
      <c r="E52" s="7">
        <v>50000</v>
      </c>
      <c r="F52" s="7">
        <v>5000</v>
      </c>
      <c r="G52" s="7">
        <v>45000</v>
      </c>
      <c r="H52" s="8">
        <f t="shared" si="0"/>
        <v>0.1</v>
      </c>
      <c r="I52" s="9">
        <v>0.25</v>
      </c>
      <c r="J52" s="10">
        <f t="shared" si="1"/>
        <v>-0.15</v>
      </c>
    </row>
    <row r="53" spans="1:10" ht="46.8">
      <c r="A53" s="6" t="s">
        <v>127</v>
      </c>
      <c r="B53" s="6" t="s">
        <v>134</v>
      </c>
      <c r="C53" s="6" t="s">
        <v>135</v>
      </c>
      <c r="D53" s="6" t="s">
        <v>136</v>
      </c>
      <c r="E53" s="7">
        <v>150000</v>
      </c>
      <c r="F53" s="7">
        <v>9000</v>
      </c>
      <c r="G53" s="7">
        <v>141000</v>
      </c>
      <c r="H53" s="8">
        <f t="shared" si="0"/>
        <v>0.06</v>
      </c>
      <c r="I53" s="9">
        <v>0.25</v>
      </c>
      <c r="J53" s="10">
        <f t="shared" si="1"/>
        <v>-0.19</v>
      </c>
    </row>
    <row r="54" spans="1:10" ht="46.8">
      <c r="A54" s="11" t="s">
        <v>137</v>
      </c>
      <c r="B54" s="6"/>
      <c r="C54" s="6"/>
      <c r="D54" s="6"/>
      <c r="E54" s="7">
        <f>SUBTOTAL(9,E51:E53)</f>
        <v>247500</v>
      </c>
      <c r="F54" s="7">
        <f>SUBTOTAL(9,F51:F53)</f>
        <v>14000</v>
      </c>
      <c r="G54" s="7"/>
      <c r="H54" s="8">
        <f t="shared" si="0"/>
        <v>5.6565656565656569E-2</v>
      </c>
      <c r="I54" s="9">
        <v>0.25</v>
      </c>
      <c r="J54" s="10">
        <f t="shared" si="1"/>
        <v>-0.19343434343434343</v>
      </c>
    </row>
    <row r="55" spans="1:10" ht="62.4">
      <c r="A55" s="6" t="s">
        <v>138</v>
      </c>
      <c r="B55" s="6" t="s">
        <v>139</v>
      </c>
      <c r="C55" s="6" t="s">
        <v>140</v>
      </c>
      <c r="D55" s="6" t="s">
        <v>141</v>
      </c>
      <c r="E55" s="7">
        <v>47000</v>
      </c>
      <c r="F55" s="7">
        <v>0</v>
      </c>
      <c r="G55" s="7">
        <v>47000</v>
      </c>
      <c r="H55" s="8">
        <f t="shared" si="0"/>
        <v>0</v>
      </c>
      <c r="I55" s="9">
        <v>0.25</v>
      </c>
      <c r="J55" s="10">
        <f t="shared" si="1"/>
        <v>-0.25</v>
      </c>
    </row>
    <row r="56" spans="1:10" ht="62.4">
      <c r="A56" s="6" t="s">
        <v>138</v>
      </c>
      <c r="B56" s="6" t="s">
        <v>142</v>
      </c>
      <c r="C56" s="6" t="s">
        <v>143</v>
      </c>
      <c r="D56" s="6" t="s">
        <v>144</v>
      </c>
      <c r="E56" s="7">
        <v>20</v>
      </c>
      <c r="F56" s="7">
        <v>0</v>
      </c>
      <c r="G56" s="7">
        <v>20</v>
      </c>
      <c r="H56" s="8">
        <f t="shared" si="0"/>
        <v>0</v>
      </c>
      <c r="I56" s="9">
        <v>0.25</v>
      </c>
      <c r="J56" s="10">
        <f t="shared" si="1"/>
        <v>-0.25</v>
      </c>
    </row>
    <row r="57" spans="1:10" ht="31.2">
      <c r="A57" s="11" t="s">
        <v>145</v>
      </c>
      <c r="B57" s="6"/>
      <c r="C57" s="6"/>
      <c r="D57" s="6"/>
      <c r="E57" s="7">
        <f>SUBTOTAL(9,E55:E56)</f>
        <v>47020</v>
      </c>
      <c r="F57" s="7">
        <f>SUBTOTAL(9,F55:F56)</f>
        <v>0</v>
      </c>
      <c r="G57" s="7"/>
      <c r="H57" s="8">
        <f t="shared" si="0"/>
        <v>0</v>
      </c>
      <c r="I57" s="9">
        <v>0.25</v>
      </c>
      <c r="J57" s="10">
        <f t="shared" si="1"/>
        <v>-0.25</v>
      </c>
    </row>
    <row r="58" spans="1:10" ht="62.4">
      <c r="A58" s="6" t="s">
        <v>146</v>
      </c>
      <c r="B58" s="6" t="s">
        <v>147</v>
      </c>
      <c r="C58" s="6" t="s">
        <v>148</v>
      </c>
      <c r="D58" s="6" t="s">
        <v>149</v>
      </c>
      <c r="E58" s="7">
        <v>50000</v>
      </c>
      <c r="F58" s="7">
        <v>0</v>
      </c>
      <c r="G58" s="7">
        <v>50000</v>
      </c>
      <c r="H58" s="8">
        <f t="shared" si="0"/>
        <v>0</v>
      </c>
      <c r="I58" s="9">
        <v>0.25</v>
      </c>
      <c r="J58" s="10">
        <f t="shared" si="1"/>
        <v>-0.25</v>
      </c>
    </row>
    <row r="59" spans="1:10" ht="46.8">
      <c r="A59" s="11" t="s">
        <v>150</v>
      </c>
      <c r="B59" s="6"/>
      <c r="C59" s="6"/>
      <c r="D59" s="6"/>
      <c r="E59" s="7">
        <f>SUBTOTAL(9,E58:E58)</f>
        <v>50000</v>
      </c>
      <c r="F59" s="7">
        <f>SUBTOTAL(9,F58:F58)</f>
        <v>0</v>
      </c>
      <c r="G59" s="7"/>
      <c r="H59" s="8">
        <f t="shared" si="0"/>
        <v>0</v>
      </c>
      <c r="I59" s="9">
        <v>0.25</v>
      </c>
      <c r="J59" s="10">
        <f t="shared" si="1"/>
        <v>-0.25</v>
      </c>
    </row>
    <row r="60" spans="1:10" ht="31.2">
      <c r="A60" s="6" t="s">
        <v>151</v>
      </c>
      <c r="B60" s="6" t="s">
        <v>152</v>
      </c>
      <c r="C60" s="6" t="s">
        <v>153</v>
      </c>
      <c r="D60" s="6" t="s">
        <v>154</v>
      </c>
      <c r="E60" s="7">
        <v>3789271.74</v>
      </c>
      <c r="F60" s="7">
        <v>121882.13</v>
      </c>
      <c r="G60" s="7">
        <v>3667389.61</v>
      </c>
      <c r="H60" s="8">
        <f t="shared" si="0"/>
        <v>3.2165053963641048E-2</v>
      </c>
      <c r="I60" s="9">
        <v>0.25</v>
      </c>
      <c r="J60" s="10">
        <f t="shared" si="1"/>
        <v>-0.21783494603635895</v>
      </c>
    </row>
    <row r="61" spans="1:10" ht="46.8">
      <c r="A61" s="11" t="s">
        <v>155</v>
      </c>
      <c r="B61" s="6"/>
      <c r="C61" s="6"/>
      <c r="D61" s="6"/>
      <c r="E61" s="7">
        <f>SUBTOTAL(9,E60:E60)</f>
        <v>3789271.74</v>
      </c>
      <c r="F61" s="7">
        <f>SUBTOTAL(9,F60:F60)</f>
        <v>121882.13</v>
      </c>
      <c r="G61" s="7"/>
      <c r="H61" s="8">
        <f t="shared" si="0"/>
        <v>3.2165053963641048E-2</v>
      </c>
      <c r="I61" s="9">
        <v>0.25</v>
      </c>
      <c r="J61" s="10">
        <f t="shared" si="1"/>
        <v>-0.21783494603635895</v>
      </c>
    </row>
    <row r="62" spans="1:10" ht="62.4">
      <c r="A62" s="6" t="s">
        <v>156</v>
      </c>
      <c r="B62" s="6" t="s">
        <v>157</v>
      </c>
      <c r="C62" s="6" t="s">
        <v>158</v>
      </c>
      <c r="D62" s="6" t="s">
        <v>159</v>
      </c>
      <c r="E62" s="7">
        <v>2000</v>
      </c>
      <c r="F62" s="7">
        <v>0</v>
      </c>
      <c r="G62" s="7">
        <v>2000</v>
      </c>
      <c r="H62" s="8">
        <f t="shared" si="0"/>
        <v>0</v>
      </c>
      <c r="I62" s="9">
        <v>0.25</v>
      </c>
      <c r="J62" s="10">
        <f t="shared" si="1"/>
        <v>-0.25</v>
      </c>
    </row>
    <row r="63" spans="1:10" ht="62.4">
      <c r="A63" s="6" t="s">
        <v>156</v>
      </c>
      <c r="B63" s="6" t="s">
        <v>160</v>
      </c>
      <c r="C63" s="6" t="s">
        <v>161</v>
      </c>
      <c r="D63" s="6" t="s">
        <v>162</v>
      </c>
      <c r="E63" s="7">
        <v>700000</v>
      </c>
      <c r="F63" s="7">
        <v>42000</v>
      </c>
      <c r="G63" s="7">
        <v>658000</v>
      </c>
      <c r="H63" s="8">
        <f t="shared" si="0"/>
        <v>0.06</v>
      </c>
      <c r="I63" s="9">
        <v>0.25</v>
      </c>
      <c r="J63" s="10">
        <f t="shared" si="1"/>
        <v>-0.19</v>
      </c>
    </row>
    <row r="64" spans="1:10" ht="31.2">
      <c r="A64" s="11" t="s">
        <v>163</v>
      </c>
      <c r="B64" s="6"/>
      <c r="C64" s="6"/>
      <c r="D64" s="6"/>
      <c r="E64" s="7">
        <f>SUBTOTAL(9,E62:E63)</f>
        <v>702000</v>
      </c>
      <c r="F64" s="7">
        <f>SUBTOTAL(9,F62:F63)</f>
        <v>42000</v>
      </c>
      <c r="G64" s="7"/>
      <c r="H64" s="8">
        <f t="shared" si="0"/>
        <v>5.9829059829059832E-2</v>
      </c>
      <c r="I64" s="9">
        <v>0.25</v>
      </c>
      <c r="J64" s="10">
        <f t="shared" si="1"/>
        <v>-0.19017094017094016</v>
      </c>
    </row>
    <row r="65" spans="1:10" ht="46.8">
      <c r="A65" s="6" t="s">
        <v>164</v>
      </c>
      <c r="B65" s="6" t="s">
        <v>165</v>
      </c>
      <c r="C65" s="6" t="s">
        <v>166</v>
      </c>
      <c r="D65" s="6" t="s">
        <v>167</v>
      </c>
      <c r="E65" s="7">
        <v>156686.48000000001</v>
      </c>
      <c r="F65" s="7">
        <v>46139.8</v>
      </c>
      <c r="G65" s="7">
        <v>110546.68</v>
      </c>
      <c r="H65" s="8">
        <f t="shared" si="0"/>
        <v>0.29447212037694637</v>
      </c>
      <c r="I65" s="9">
        <v>0.25</v>
      </c>
      <c r="J65" s="10">
        <f t="shared" si="1"/>
        <v>4.4472120376946367E-2</v>
      </c>
    </row>
    <row r="66" spans="1:10" ht="62.4">
      <c r="A66" s="6" t="s">
        <v>164</v>
      </c>
      <c r="B66" s="6" t="s">
        <v>168</v>
      </c>
      <c r="C66" s="6" t="s">
        <v>169</v>
      </c>
      <c r="D66" s="6" t="s">
        <v>170</v>
      </c>
      <c r="E66" s="7">
        <v>800000</v>
      </c>
      <c r="F66" s="7">
        <v>48000</v>
      </c>
      <c r="G66" s="7">
        <v>752000</v>
      </c>
      <c r="H66" s="8">
        <f t="shared" si="0"/>
        <v>0.06</v>
      </c>
      <c r="I66" s="9">
        <v>0.25</v>
      </c>
      <c r="J66" s="10">
        <f t="shared" si="1"/>
        <v>-0.19</v>
      </c>
    </row>
    <row r="67" spans="1:10" ht="62.4">
      <c r="A67" s="6" t="s">
        <v>164</v>
      </c>
      <c r="B67" s="6" t="s">
        <v>171</v>
      </c>
      <c r="C67" s="6" t="s">
        <v>172</v>
      </c>
      <c r="D67" s="6" t="s">
        <v>173</v>
      </c>
      <c r="E67" s="7">
        <v>800000</v>
      </c>
      <c r="F67" s="7">
        <v>48000</v>
      </c>
      <c r="G67" s="7">
        <v>752000</v>
      </c>
      <c r="H67" s="8">
        <f t="shared" si="0"/>
        <v>0.06</v>
      </c>
      <c r="I67" s="9">
        <v>0.25</v>
      </c>
      <c r="J67" s="10">
        <f t="shared" si="1"/>
        <v>-0.19</v>
      </c>
    </row>
    <row r="68" spans="1:10" ht="31.2">
      <c r="A68" s="11" t="s">
        <v>174</v>
      </c>
      <c r="B68" s="6"/>
      <c r="C68" s="6"/>
      <c r="D68" s="6"/>
      <c r="E68" s="7">
        <f>SUBTOTAL(9,E65:E67)</f>
        <v>1756686.48</v>
      </c>
      <c r="F68" s="7">
        <f>SUBTOTAL(9,F65:F67)</f>
        <v>142139.79999999999</v>
      </c>
      <c r="G68" s="7"/>
      <c r="H68" s="8">
        <f t="shared" si="0"/>
        <v>8.0913584534446914E-2</v>
      </c>
      <c r="I68" s="9">
        <v>0.25</v>
      </c>
      <c r="J68" s="10">
        <f t="shared" si="1"/>
        <v>-0.16908641546555309</v>
      </c>
    </row>
    <row r="69" spans="1:10" ht="62.4">
      <c r="A69" s="6" t="s">
        <v>175</v>
      </c>
      <c r="B69" s="6" t="s">
        <v>176</v>
      </c>
      <c r="C69" s="6" t="s">
        <v>177</v>
      </c>
      <c r="D69" s="6" t="s">
        <v>178</v>
      </c>
      <c r="E69" s="7">
        <v>2000</v>
      </c>
      <c r="F69" s="7">
        <v>0</v>
      </c>
      <c r="G69" s="7">
        <v>2000</v>
      </c>
      <c r="H69" s="8">
        <f t="shared" ref="H69:H100" si="2">F69/E69</f>
        <v>0</v>
      </c>
      <c r="I69" s="9">
        <v>0.25</v>
      </c>
      <c r="J69" s="10">
        <f t="shared" ref="J69:J100" si="3">H69-I69</f>
        <v>-0.25</v>
      </c>
    </row>
    <row r="70" spans="1:10" ht="62.4">
      <c r="A70" s="6" t="s">
        <v>175</v>
      </c>
      <c r="B70" s="6" t="s">
        <v>179</v>
      </c>
      <c r="C70" s="6" t="s">
        <v>180</v>
      </c>
      <c r="D70" s="6" t="s">
        <v>181</v>
      </c>
      <c r="E70" s="7">
        <v>200000</v>
      </c>
      <c r="F70" s="7">
        <v>4832</v>
      </c>
      <c r="G70" s="7">
        <v>195168</v>
      </c>
      <c r="H70" s="8">
        <f t="shared" si="2"/>
        <v>2.4160000000000001E-2</v>
      </c>
      <c r="I70" s="9">
        <v>0.25</v>
      </c>
      <c r="J70" s="10">
        <f t="shared" si="3"/>
        <v>-0.22583999999999999</v>
      </c>
    </row>
    <row r="71" spans="1:10" ht="31.2">
      <c r="A71" s="11" t="s">
        <v>182</v>
      </c>
      <c r="B71" s="6"/>
      <c r="C71" s="6"/>
      <c r="D71" s="6"/>
      <c r="E71" s="7">
        <f>SUBTOTAL(9,E69:E70)</f>
        <v>202000</v>
      </c>
      <c r="F71" s="7">
        <f>SUBTOTAL(9,F69:F70)</f>
        <v>4832</v>
      </c>
      <c r="G71" s="7"/>
      <c r="H71" s="8">
        <f t="shared" si="2"/>
        <v>2.3920792079207921E-2</v>
      </c>
      <c r="I71" s="9">
        <v>0.25</v>
      </c>
      <c r="J71" s="10">
        <f t="shared" si="3"/>
        <v>-0.22607920792079209</v>
      </c>
    </row>
    <row r="72" spans="1:10" ht="31.2">
      <c r="A72" s="6" t="s">
        <v>183</v>
      </c>
      <c r="B72" s="6" t="s">
        <v>184</v>
      </c>
      <c r="C72" s="6" t="s">
        <v>185</v>
      </c>
      <c r="D72" s="6" t="s">
        <v>186</v>
      </c>
      <c r="E72" s="7">
        <v>24334.1</v>
      </c>
      <c r="F72" s="7">
        <v>3524</v>
      </c>
      <c r="G72" s="7">
        <v>20810.099999999999</v>
      </c>
      <c r="H72" s="8">
        <f t="shared" si="2"/>
        <v>0.14481735506963481</v>
      </c>
      <c r="I72" s="9">
        <v>0.25</v>
      </c>
      <c r="J72" s="10">
        <f t="shared" si="3"/>
        <v>-0.10518264493036519</v>
      </c>
    </row>
    <row r="73" spans="1:10" ht="46.8">
      <c r="A73" s="6" t="s">
        <v>183</v>
      </c>
      <c r="B73" s="6" t="s">
        <v>187</v>
      </c>
      <c r="C73" s="6" t="s">
        <v>188</v>
      </c>
      <c r="D73" s="6" t="s">
        <v>186</v>
      </c>
      <c r="E73" s="7">
        <v>17950.23</v>
      </c>
      <c r="F73" s="7">
        <v>0</v>
      </c>
      <c r="G73" s="7">
        <v>17950.23</v>
      </c>
      <c r="H73" s="8">
        <f t="shared" si="2"/>
        <v>0</v>
      </c>
      <c r="I73" s="9">
        <v>0.25</v>
      </c>
      <c r="J73" s="10">
        <f t="shared" si="3"/>
        <v>-0.25</v>
      </c>
    </row>
    <row r="74" spans="1:10" ht="31.2">
      <c r="A74" s="6" t="s">
        <v>183</v>
      </c>
      <c r="B74" s="6" t="s">
        <v>189</v>
      </c>
      <c r="C74" s="6" t="s">
        <v>190</v>
      </c>
      <c r="D74" s="6" t="s">
        <v>186</v>
      </c>
      <c r="E74" s="7">
        <v>55610.47</v>
      </c>
      <c r="F74" s="7">
        <v>9595</v>
      </c>
      <c r="G74" s="7">
        <v>46015.47</v>
      </c>
      <c r="H74" s="8">
        <f t="shared" si="2"/>
        <v>0.17253945165361845</v>
      </c>
      <c r="I74" s="9">
        <v>0.25</v>
      </c>
      <c r="J74" s="10">
        <f t="shared" si="3"/>
        <v>-7.7460548346381553E-2</v>
      </c>
    </row>
    <row r="75" spans="1:10" ht="46.8">
      <c r="A75" s="6" t="s">
        <v>183</v>
      </c>
      <c r="B75" s="6" t="s">
        <v>191</v>
      </c>
      <c r="C75" s="6" t="s">
        <v>192</v>
      </c>
      <c r="D75" s="6" t="s">
        <v>186</v>
      </c>
      <c r="E75" s="7">
        <v>17431.61</v>
      </c>
      <c r="F75" s="7">
        <v>2390.1799999999998</v>
      </c>
      <c r="G75" s="7">
        <v>15041.43</v>
      </c>
      <c r="H75" s="8">
        <f t="shared" si="2"/>
        <v>0.13711756974829059</v>
      </c>
      <c r="I75" s="9">
        <v>0.25</v>
      </c>
      <c r="J75" s="10">
        <f t="shared" si="3"/>
        <v>-0.11288243025170941</v>
      </c>
    </row>
    <row r="76" spans="1:10" ht="46.8">
      <c r="A76" s="6" t="s">
        <v>183</v>
      </c>
      <c r="B76" s="6" t="s">
        <v>193</v>
      </c>
      <c r="C76" s="6" t="s">
        <v>194</v>
      </c>
      <c r="D76" s="6" t="s">
        <v>186</v>
      </c>
      <c r="E76" s="7">
        <v>310000</v>
      </c>
      <c r="F76" s="7">
        <v>18600</v>
      </c>
      <c r="G76" s="7">
        <v>291400</v>
      </c>
      <c r="H76" s="8">
        <f t="shared" si="2"/>
        <v>0.06</v>
      </c>
      <c r="I76" s="9">
        <v>0.25</v>
      </c>
      <c r="J76" s="10">
        <f t="shared" si="3"/>
        <v>-0.19</v>
      </c>
    </row>
    <row r="77" spans="1:10" ht="46.8">
      <c r="A77" s="6" t="s">
        <v>183</v>
      </c>
      <c r="B77" s="6" t="s">
        <v>195</v>
      </c>
      <c r="C77" s="6" t="s">
        <v>196</v>
      </c>
      <c r="D77" s="6" t="s">
        <v>186</v>
      </c>
      <c r="E77" s="7">
        <v>660000</v>
      </c>
      <c r="F77" s="7">
        <v>78875.88</v>
      </c>
      <c r="G77" s="7">
        <v>581124.12</v>
      </c>
      <c r="H77" s="8">
        <f t="shared" si="2"/>
        <v>0.1195089090909091</v>
      </c>
      <c r="I77" s="9">
        <v>0.25</v>
      </c>
      <c r="J77" s="10">
        <f t="shared" si="3"/>
        <v>-0.13049109090909089</v>
      </c>
    </row>
    <row r="78" spans="1:10" ht="31.2">
      <c r="A78" s="6" t="s">
        <v>183</v>
      </c>
      <c r="B78" s="6" t="s">
        <v>197</v>
      </c>
      <c r="C78" s="6" t="s">
        <v>198</v>
      </c>
      <c r="D78" s="6" t="s">
        <v>199</v>
      </c>
      <c r="E78" s="7">
        <v>400000</v>
      </c>
      <c r="F78" s="7">
        <v>24000</v>
      </c>
      <c r="G78" s="7">
        <v>376000</v>
      </c>
      <c r="H78" s="8">
        <f t="shared" si="2"/>
        <v>0.06</v>
      </c>
      <c r="I78" s="9">
        <v>0.25</v>
      </c>
      <c r="J78" s="10">
        <f t="shared" si="3"/>
        <v>-0.19</v>
      </c>
    </row>
    <row r="79" spans="1:10" ht="46.8">
      <c r="A79" s="6" t="s">
        <v>183</v>
      </c>
      <c r="B79" s="6" t="s">
        <v>200</v>
      </c>
      <c r="C79" s="6" t="s">
        <v>201</v>
      </c>
      <c r="D79" s="6" t="s">
        <v>202</v>
      </c>
      <c r="E79" s="7">
        <v>200000</v>
      </c>
      <c r="F79" s="7">
        <v>12000</v>
      </c>
      <c r="G79" s="7">
        <v>188000</v>
      </c>
      <c r="H79" s="8">
        <f t="shared" si="2"/>
        <v>0.06</v>
      </c>
      <c r="I79" s="9">
        <v>0.25</v>
      </c>
      <c r="J79" s="10">
        <f t="shared" si="3"/>
        <v>-0.19</v>
      </c>
    </row>
    <row r="80" spans="1:10" ht="46.8">
      <c r="A80" s="6" t="s">
        <v>183</v>
      </c>
      <c r="B80" s="6" t="s">
        <v>203</v>
      </c>
      <c r="C80" s="6" t="s">
        <v>204</v>
      </c>
      <c r="D80" s="6" t="s">
        <v>186</v>
      </c>
      <c r="E80" s="7">
        <v>600000</v>
      </c>
      <c r="F80" s="7">
        <v>36000</v>
      </c>
      <c r="G80" s="7">
        <v>564000</v>
      </c>
      <c r="H80" s="8">
        <f t="shared" si="2"/>
        <v>0.06</v>
      </c>
      <c r="I80" s="9">
        <v>0.25</v>
      </c>
      <c r="J80" s="10">
        <f t="shared" si="3"/>
        <v>-0.19</v>
      </c>
    </row>
    <row r="81" spans="1:10" ht="31.2">
      <c r="A81" s="11" t="s">
        <v>205</v>
      </c>
      <c r="B81" s="6"/>
      <c r="C81" s="6"/>
      <c r="D81" s="6"/>
      <c r="E81" s="7">
        <f>SUBTOTAL(9,E72:E80)</f>
        <v>2285326.41</v>
      </c>
      <c r="F81" s="7">
        <f>SUBTOTAL(9,F72:F80)</f>
        <v>184985.06</v>
      </c>
      <c r="G81" s="7"/>
      <c r="H81" s="8">
        <f t="shared" si="2"/>
        <v>8.0944699711407955E-2</v>
      </c>
      <c r="I81" s="9">
        <v>0.25</v>
      </c>
      <c r="J81" s="10">
        <f t="shared" si="3"/>
        <v>-0.16905530028859206</v>
      </c>
    </row>
    <row r="82" spans="1:10" ht="62.4">
      <c r="A82" s="6" t="s">
        <v>206</v>
      </c>
      <c r="B82" s="6" t="s">
        <v>207</v>
      </c>
      <c r="C82" s="6" t="s">
        <v>208</v>
      </c>
      <c r="D82" s="6" t="s">
        <v>209</v>
      </c>
      <c r="E82" s="7">
        <v>10</v>
      </c>
      <c r="F82" s="7">
        <v>0</v>
      </c>
      <c r="G82" s="7">
        <v>10</v>
      </c>
      <c r="H82" s="8">
        <f t="shared" si="2"/>
        <v>0</v>
      </c>
      <c r="I82" s="9">
        <v>0.25</v>
      </c>
      <c r="J82" s="10">
        <f t="shared" si="3"/>
        <v>-0.25</v>
      </c>
    </row>
    <row r="83" spans="1:10" ht="62.4">
      <c r="A83" s="11" t="s">
        <v>210</v>
      </c>
      <c r="B83" s="6"/>
      <c r="C83" s="6"/>
      <c r="D83" s="6"/>
      <c r="E83" s="7">
        <f>SUBTOTAL(9,E82:E82)</f>
        <v>10</v>
      </c>
      <c r="F83" s="7">
        <f>SUBTOTAL(9,F82:F82)</f>
        <v>0</v>
      </c>
      <c r="G83" s="7"/>
      <c r="H83" s="8">
        <f t="shared" si="2"/>
        <v>0</v>
      </c>
      <c r="I83" s="9">
        <v>0.25</v>
      </c>
      <c r="J83" s="10">
        <f t="shared" si="3"/>
        <v>-0.25</v>
      </c>
    </row>
    <row r="84" spans="1:10" ht="46.8">
      <c r="A84" s="6" t="s">
        <v>211</v>
      </c>
      <c r="B84" s="6" t="s">
        <v>212</v>
      </c>
      <c r="C84" s="6" t="s">
        <v>213</v>
      </c>
      <c r="D84" s="6" t="s">
        <v>214</v>
      </c>
      <c r="E84" s="7">
        <v>47428</v>
      </c>
      <c r="F84" s="7">
        <v>0</v>
      </c>
      <c r="G84" s="7">
        <v>47428</v>
      </c>
      <c r="H84" s="8">
        <f t="shared" si="2"/>
        <v>0</v>
      </c>
      <c r="I84" s="9">
        <v>0.25</v>
      </c>
      <c r="J84" s="10">
        <f t="shared" si="3"/>
        <v>-0.25</v>
      </c>
    </row>
    <row r="85" spans="1:10" ht="46.8">
      <c r="A85" s="11" t="s">
        <v>215</v>
      </c>
      <c r="B85" s="6"/>
      <c r="C85" s="6"/>
      <c r="D85" s="6"/>
      <c r="E85" s="7">
        <f>SUBTOTAL(9,E84:E84)</f>
        <v>47428</v>
      </c>
      <c r="F85" s="7">
        <f>SUBTOTAL(9,F84:F84)</f>
        <v>0</v>
      </c>
      <c r="G85" s="7"/>
      <c r="H85" s="8">
        <f t="shared" si="2"/>
        <v>0</v>
      </c>
      <c r="I85" s="9">
        <v>0.25</v>
      </c>
      <c r="J85" s="10">
        <f t="shared" si="3"/>
        <v>-0.25</v>
      </c>
    </row>
    <row r="86" spans="1:10" ht="62.4">
      <c r="A86" s="6" t="s">
        <v>216</v>
      </c>
      <c r="B86" s="6" t="s">
        <v>217</v>
      </c>
      <c r="C86" s="6" t="s">
        <v>218</v>
      </c>
      <c r="D86" s="6" t="s">
        <v>219</v>
      </c>
      <c r="E86" s="7">
        <v>10</v>
      </c>
      <c r="F86" s="7">
        <v>0</v>
      </c>
      <c r="G86" s="7">
        <v>10</v>
      </c>
      <c r="H86" s="8">
        <f t="shared" si="2"/>
        <v>0</v>
      </c>
      <c r="I86" s="9">
        <v>0.25</v>
      </c>
      <c r="J86" s="10">
        <f t="shared" si="3"/>
        <v>-0.25</v>
      </c>
    </row>
    <row r="87" spans="1:10" ht="31.2">
      <c r="A87" s="11" t="s">
        <v>220</v>
      </c>
      <c r="B87" s="6"/>
      <c r="C87" s="6"/>
      <c r="D87" s="6"/>
      <c r="E87" s="7">
        <f>SUBTOTAL(9,E86:E86)</f>
        <v>10</v>
      </c>
      <c r="F87" s="7">
        <f>SUBTOTAL(9,F86:F86)</f>
        <v>0</v>
      </c>
      <c r="G87" s="7"/>
      <c r="H87" s="8">
        <f t="shared" si="2"/>
        <v>0</v>
      </c>
      <c r="I87" s="9">
        <v>0.25</v>
      </c>
      <c r="J87" s="10">
        <f t="shared" si="3"/>
        <v>-0.25</v>
      </c>
    </row>
    <row r="88" spans="1:10" ht="31.2">
      <c r="A88" s="6" t="s">
        <v>221</v>
      </c>
      <c r="B88" s="6" t="s">
        <v>222</v>
      </c>
      <c r="C88" s="6" t="s">
        <v>223</v>
      </c>
      <c r="D88" s="6" t="s">
        <v>224</v>
      </c>
      <c r="E88" s="7">
        <v>152601.5</v>
      </c>
      <c r="F88" s="7">
        <v>3141</v>
      </c>
      <c r="G88" s="7">
        <v>149460.5</v>
      </c>
      <c r="H88" s="8">
        <f t="shared" si="2"/>
        <v>2.0583021792053159E-2</v>
      </c>
      <c r="I88" s="9">
        <v>0.25</v>
      </c>
      <c r="J88" s="10">
        <f t="shared" si="3"/>
        <v>-0.22941697820794685</v>
      </c>
    </row>
    <row r="89" spans="1:10" ht="46.8">
      <c r="A89" s="6" t="s">
        <v>221</v>
      </c>
      <c r="B89" s="6" t="s">
        <v>225</v>
      </c>
      <c r="C89" s="6" t="s">
        <v>226</v>
      </c>
      <c r="D89" s="6" t="s">
        <v>224</v>
      </c>
      <c r="E89" s="7">
        <v>258833.22</v>
      </c>
      <c r="F89" s="7">
        <v>20740.93</v>
      </c>
      <c r="G89" s="7">
        <v>238092.29</v>
      </c>
      <c r="H89" s="8">
        <f t="shared" si="2"/>
        <v>8.0132411133315887E-2</v>
      </c>
      <c r="I89" s="9">
        <v>0.25</v>
      </c>
      <c r="J89" s="10">
        <f t="shared" si="3"/>
        <v>-0.16986758886668413</v>
      </c>
    </row>
    <row r="90" spans="1:10" ht="31.2">
      <c r="A90" s="6" t="s">
        <v>221</v>
      </c>
      <c r="B90" s="6" t="s">
        <v>227</v>
      </c>
      <c r="C90" s="6" t="s">
        <v>228</v>
      </c>
      <c r="D90" s="6" t="s">
        <v>229</v>
      </c>
      <c r="E90" s="7">
        <v>2080000</v>
      </c>
      <c r="F90" s="7">
        <v>124800</v>
      </c>
      <c r="G90" s="7">
        <v>1955200</v>
      </c>
      <c r="H90" s="8">
        <f t="shared" si="2"/>
        <v>0.06</v>
      </c>
      <c r="I90" s="9">
        <v>0.25</v>
      </c>
      <c r="J90" s="10">
        <f t="shared" si="3"/>
        <v>-0.19</v>
      </c>
    </row>
    <row r="91" spans="1:10" ht="62.4">
      <c r="A91" s="6" t="s">
        <v>221</v>
      </c>
      <c r="B91" s="6" t="s">
        <v>230</v>
      </c>
      <c r="C91" s="6" t="s">
        <v>231</v>
      </c>
      <c r="D91" s="6" t="s">
        <v>224</v>
      </c>
      <c r="E91" s="7">
        <v>1000000</v>
      </c>
      <c r="F91" s="7">
        <v>60000</v>
      </c>
      <c r="G91" s="7">
        <v>940000</v>
      </c>
      <c r="H91" s="8">
        <f t="shared" si="2"/>
        <v>0.06</v>
      </c>
      <c r="I91" s="9">
        <v>0.25</v>
      </c>
      <c r="J91" s="10">
        <f t="shared" si="3"/>
        <v>-0.19</v>
      </c>
    </row>
    <row r="92" spans="1:10" ht="78">
      <c r="A92" s="6" t="s">
        <v>221</v>
      </c>
      <c r="B92" s="6" t="s">
        <v>232</v>
      </c>
      <c r="C92" s="6" t="s">
        <v>233</v>
      </c>
      <c r="D92" s="6" t="s">
        <v>234</v>
      </c>
      <c r="E92" s="7">
        <v>700000</v>
      </c>
      <c r="F92" s="7">
        <v>42000</v>
      </c>
      <c r="G92" s="7">
        <v>658000</v>
      </c>
      <c r="H92" s="8">
        <f t="shared" si="2"/>
        <v>0.06</v>
      </c>
      <c r="I92" s="9">
        <v>0.25</v>
      </c>
      <c r="J92" s="10">
        <f t="shared" si="3"/>
        <v>-0.19</v>
      </c>
    </row>
    <row r="93" spans="1:10" ht="78">
      <c r="A93" s="6" t="s">
        <v>221</v>
      </c>
      <c r="B93" s="6" t="s">
        <v>235</v>
      </c>
      <c r="C93" s="6" t="s">
        <v>236</v>
      </c>
      <c r="D93" s="6" t="s">
        <v>224</v>
      </c>
      <c r="E93" s="7">
        <v>700000</v>
      </c>
      <c r="F93" s="7">
        <v>42000</v>
      </c>
      <c r="G93" s="7">
        <v>658000</v>
      </c>
      <c r="H93" s="8">
        <f t="shared" si="2"/>
        <v>0.06</v>
      </c>
      <c r="I93" s="9">
        <v>0.25</v>
      </c>
      <c r="J93" s="10">
        <f t="shared" si="3"/>
        <v>-0.19</v>
      </c>
    </row>
    <row r="94" spans="1:10" ht="46.8">
      <c r="A94" s="11" t="s">
        <v>237</v>
      </c>
      <c r="B94" s="6"/>
      <c r="C94" s="6"/>
      <c r="D94" s="6"/>
      <c r="E94" s="7">
        <f>SUBTOTAL(9,E88:E93)</f>
        <v>4891434.72</v>
      </c>
      <c r="F94" s="7">
        <f>SUBTOTAL(9,F88:F93)</f>
        <v>292681.93</v>
      </c>
      <c r="G94" s="7"/>
      <c r="H94" s="8">
        <f t="shared" si="2"/>
        <v>5.9835599727680717E-2</v>
      </c>
      <c r="I94" s="9">
        <v>0.25</v>
      </c>
      <c r="J94" s="10">
        <f t="shared" si="3"/>
        <v>-0.19016440027231929</v>
      </c>
    </row>
    <row r="95" spans="1:10" ht="46.8">
      <c r="A95" s="6" t="s">
        <v>238</v>
      </c>
      <c r="B95" s="6" t="s">
        <v>239</v>
      </c>
      <c r="C95" s="6" t="s">
        <v>240</v>
      </c>
      <c r="D95" s="6" t="s">
        <v>241</v>
      </c>
      <c r="E95" s="7">
        <v>648000</v>
      </c>
      <c r="F95" s="7">
        <v>61691.38</v>
      </c>
      <c r="G95" s="7">
        <v>586308.62</v>
      </c>
      <c r="H95" s="8">
        <f t="shared" si="2"/>
        <v>9.5202746913580244E-2</v>
      </c>
      <c r="I95" s="9">
        <v>0.25</v>
      </c>
      <c r="J95" s="10">
        <f t="shared" si="3"/>
        <v>-0.15479725308641976</v>
      </c>
    </row>
    <row r="96" spans="1:10" ht="62.4">
      <c r="A96" s="11" t="s">
        <v>242</v>
      </c>
      <c r="B96" s="6"/>
      <c r="C96" s="6"/>
      <c r="D96" s="6"/>
      <c r="E96" s="7">
        <f>SUBTOTAL(9,E95:E95)</f>
        <v>648000</v>
      </c>
      <c r="F96" s="7">
        <f>SUBTOTAL(9,F95:F95)</f>
        <v>61691.38</v>
      </c>
      <c r="G96" s="7"/>
      <c r="H96" s="8">
        <f t="shared" si="2"/>
        <v>9.5202746913580244E-2</v>
      </c>
      <c r="I96" s="9">
        <v>0.25</v>
      </c>
      <c r="J96" s="10">
        <f t="shared" si="3"/>
        <v>-0.15479725308641976</v>
      </c>
    </row>
    <row r="97" spans="1:10" ht="31.2">
      <c r="A97" s="6" t="s">
        <v>243</v>
      </c>
      <c r="B97" s="6" t="s">
        <v>244</v>
      </c>
      <c r="C97" s="6" t="s">
        <v>245</v>
      </c>
      <c r="D97" s="6" t="s">
        <v>246</v>
      </c>
      <c r="E97" s="7">
        <v>180000</v>
      </c>
      <c r="F97" s="7">
        <v>0</v>
      </c>
      <c r="G97" s="7">
        <v>180000</v>
      </c>
      <c r="H97" s="8">
        <f t="shared" si="2"/>
        <v>0</v>
      </c>
      <c r="I97" s="9">
        <v>0.25</v>
      </c>
      <c r="J97" s="10">
        <f t="shared" si="3"/>
        <v>-0.25</v>
      </c>
    </row>
    <row r="98" spans="1:10" ht="31.2">
      <c r="A98" s="6" t="s">
        <v>243</v>
      </c>
      <c r="B98" s="6" t="s">
        <v>247</v>
      </c>
      <c r="C98" s="6" t="s">
        <v>248</v>
      </c>
      <c r="D98" s="6" t="s">
        <v>246</v>
      </c>
      <c r="E98" s="7">
        <v>190000</v>
      </c>
      <c r="F98" s="7">
        <v>0</v>
      </c>
      <c r="G98" s="7">
        <v>190000</v>
      </c>
      <c r="H98" s="8">
        <f t="shared" si="2"/>
        <v>0</v>
      </c>
      <c r="I98" s="9">
        <v>0.25</v>
      </c>
      <c r="J98" s="10">
        <f t="shared" si="3"/>
        <v>-0.25</v>
      </c>
    </row>
    <row r="99" spans="1:10" ht="46.8">
      <c r="A99" s="12" t="s">
        <v>249</v>
      </c>
      <c r="B99" s="1"/>
      <c r="C99" s="1"/>
      <c r="D99" s="1"/>
      <c r="E99" s="7">
        <f>SUBTOTAL(9,E97:E98)</f>
        <v>370000</v>
      </c>
      <c r="F99" s="7">
        <f>SUBTOTAL(9,F97:F98)</f>
        <v>0</v>
      </c>
      <c r="G99" s="7"/>
      <c r="H99" s="8">
        <f t="shared" si="2"/>
        <v>0</v>
      </c>
      <c r="I99" s="9">
        <v>0.25</v>
      </c>
      <c r="J99" s="10">
        <f t="shared" si="3"/>
        <v>-0.25</v>
      </c>
    </row>
    <row r="100" spans="1:10" ht="28.8" customHeight="1">
      <c r="A100" s="13" t="s">
        <v>250</v>
      </c>
      <c r="B100" s="14"/>
      <c r="C100" s="14"/>
      <c r="D100" s="14"/>
      <c r="E100" s="15">
        <v>162743307.88</v>
      </c>
      <c r="F100" s="15">
        <v>36922397.910000004</v>
      </c>
      <c r="G100" s="14"/>
      <c r="H100" s="8">
        <f t="shared" si="2"/>
        <v>0.22687506104536731</v>
      </c>
      <c r="I100" s="9">
        <v>0.25</v>
      </c>
      <c r="J100" s="10">
        <f t="shared" si="3"/>
        <v>-2.312493895463269E-2</v>
      </c>
    </row>
  </sheetData>
  <mergeCells count="2">
    <mergeCell ref="A1:J1"/>
    <mergeCell ref="I2:J2"/>
  </mergeCells>
  <phoneticPr fontId="3" type="noConversion"/>
  <pageMargins left="0.7" right="0.7" top="0.75" bottom="0.75" header="0.3" footer="0.3"/>
  <pageSetup paperSize="513"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刘雁冰</dc:creator>
  <cp:lastModifiedBy>刘雁冰</cp:lastModifiedBy>
  <dcterms:created xsi:type="dcterms:W3CDTF">2023-04-03T08:27:35Z</dcterms:created>
  <dcterms:modified xsi:type="dcterms:W3CDTF">2023-04-03T08:30:15Z</dcterms:modified>
</cp:coreProperties>
</file>