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3040" windowHeight="9450"/>
  </bookViews>
  <sheets>
    <sheet name="Sheet2" sheetId="1" r:id="rId1"/>
  </sheets>
  <calcPr calcId="152511"/>
</workbook>
</file>

<file path=xl/calcChain.xml><?xml version="1.0" encoding="utf-8"?>
<calcChain xmlns="http://schemas.openxmlformats.org/spreadsheetml/2006/main">
  <c r="G60" i="1" l="1"/>
  <c r="F60" i="1"/>
  <c r="H60" i="1" s="1"/>
  <c r="E60" i="1"/>
  <c r="H59" i="1"/>
  <c r="J59" i="1" s="1"/>
  <c r="G58" i="1"/>
  <c r="F58" i="1"/>
  <c r="H58" i="1" s="1"/>
  <c r="E58" i="1"/>
  <c r="J57" i="1"/>
  <c r="H57" i="1"/>
  <c r="G56" i="1"/>
  <c r="F56" i="1"/>
  <c r="E56" i="1"/>
  <c r="H56" i="1" s="1"/>
  <c r="J55" i="1"/>
  <c r="H55" i="1"/>
  <c r="G54" i="1"/>
  <c r="F54" i="1"/>
  <c r="H54" i="1" s="1"/>
  <c r="E54" i="1"/>
  <c r="H53" i="1"/>
  <c r="J53" i="1" s="1"/>
  <c r="H52" i="1"/>
  <c r="G52" i="1"/>
  <c r="F52" i="1"/>
  <c r="E52" i="1"/>
  <c r="J51" i="1"/>
  <c r="H51" i="1"/>
  <c r="H50" i="1"/>
  <c r="J50" i="1" s="1"/>
  <c r="H49" i="1"/>
  <c r="G49" i="1"/>
  <c r="F49" i="1"/>
  <c r="E49" i="1"/>
  <c r="J48" i="1"/>
  <c r="H48" i="1"/>
  <c r="G47" i="1"/>
  <c r="F47" i="1"/>
  <c r="H47" i="1" s="1"/>
  <c r="E47" i="1"/>
  <c r="H46" i="1"/>
  <c r="J46" i="1" s="1"/>
  <c r="J45" i="1"/>
  <c r="H45" i="1"/>
  <c r="H44" i="1"/>
  <c r="J44" i="1" s="1"/>
  <c r="H43" i="1"/>
  <c r="G43" i="1"/>
  <c r="F43" i="1"/>
  <c r="E43" i="1"/>
  <c r="J42" i="1"/>
  <c r="H42" i="1"/>
  <c r="H41" i="1"/>
  <c r="J41" i="1" s="1"/>
  <c r="H40" i="1"/>
  <c r="G40" i="1"/>
  <c r="F40" i="1"/>
  <c r="E40" i="1"/>
  <c r="J39" i="1"/>
  <c r="H39" i="1"/>
  <c r="H38" i="1"/>
  <c r="J38" i="1" s="1"/>
  <c r="H37" i="1"/>
  <c r="G37" i="1"/>
  <c r="F37" i="1"/>
  <c r="E37" i="1"/>
  <c r="J36" i="1"/>
  <c r="H36" i="1"/>
  <c r="G35" i="1"/>
  <c r="F35" i="1"/>
  <c r="H35" i="1" s="1"/>
  <c r="E35" i="1"/>
  <c r="H34" i="1"/>
  <c r="J34" i="1" s="1"/>
  <c r="H33" i="1"/>
  <c r="G33" i="1"/>
  <c r="F33" i="1"/>
  <c r="E33" i="1"/>
  <c r="J32" i="1"/>
  <c r="H32" i="1"/>
  <c r="H31" i="1"/>
  <c r="J31" i="1" s="1"/>
  <c r="H30" i="1"/>
  <c r="G30" i="1"/>
  <c r="F30" i="1"/>
  <c r="E30" i="1"/>
  <c r="J29" i="1"/>
  <c r="H29" i="1"/>
  <c r="G28" i="1"/>
  <c r="F28" i="1"/>
  <c r="H28" i="1" s="1"/>
  <c r="E28" i="1"/>
  <c r="H27" i="1"/>
  <c r="J27" i="1" s="1"/>
  <c r="H26" i="1"/>
  <c r="G26" i="1"/>
  <c r="F26" i="1"/>
  <c r="E26" i="1"/>
  <c r="J25" i="1"/>
  <c r="H25" i="1"/>
  <c r="G24" i="1"/>
  <c r="F24" i="1"/>
  <c r="H24" i="1" s="1"/>
  <c r="E24" i="1"/>
  <c r="H23" i="1"/>
  <c r="J23" i="1" s="1"/>
  <c r="J22" i="1"/>
  <c r="H22" i="1"/>
  <c r="H21" i="1"/>
  <c r="J21" i="1" s="1"/>
  <c r="J20" i="1"/>
  <c r="H20" i="1"/>
  <c r="H19" i="1"/>
  <c r="J19" i="1" s="1"/>
  <c r="J18" i="1"/>
  <c r="H18" i="1"/>
  <c r="H17" i="1"/>
  <c r="J17" i="1" s="1"/>
  <c r="J16" i="1"/>
  <c r="H16" i="1"/>
  <c r="H15" i="1"/>
  <c r="J15" i="1" s="1"/>
  <c r="J14" i="1"/>
  <c r="H14" i="1"/>
  <c r="H13" i="1"/>
  <c r="J13" i="1" s="1"/>
  <c r="J12" i="1"/>
  <c r="H12" i="1"/>
  <c r="H11" i="1"/>
  <c r="J11" i="1" s="1"/>
  <c r="J10" i="1"/>
  <c r="H10" i="1"/>
  <c r="G9" i="1"/>
  <c r="F9" i="1"/>
  <c r="H9" i="1" s="1"/>
  <c r="E9" i="1"/>
  <c r="H8" i="1"/>
  <c r="J8" i="1" s="1"/>
  <c r="J7" i="1"/>
  <c r="H7" i="1"/>
  <c r="H6" i="1"/>
  <c r="J6" i="1" s="1"/>
  <c r="H5" i="1"/>
  <c r="G5" i="1"/>
  <c r="G61" i="1" s="1"/>
  <c r="F5" i="1"/>
  <c r="F61" i="1" s="1"/>
  <c r="E5" i="1"/>
  <c r="E61" i="1" s="1"/>
  <c r="J4" i="1"/>
  <c r="H4" i="1"/>
  <c r="H61" i="1" l="1"/>
  <c r="J61" i="1" s="1"/>
</calcChain>
</file>

<file path=xl/sharedStrings.xml><?xml version="1.0" encoding="utf-8"?>
<sst xmlns="http://schemas.openxmlformats.org/spreadsheetml/2006/main" count="184" uniqueCount="148">
  <si>
    <t>附件：截至2022年3月31日我校国库集中支付（零余额）项目资金支出进度统计表</t>
  </si>
  <si>
    <t>单位：元</t>
  </si>
  <si>
    <t>部门名称</t>
  </si>
  <si>
    <t>项目编号</t>
  </si>
  <si>
    <t>项目名称</t>
  </si>
  <si>
    <t>负责人</t>
  </si>
  <si>
    <t>项目收入</t>
  </si>
  <si>
    <t>项目支出</t>
  </si>
  <si>
    <t>当前余额</t>
  </si>
  <si>
    <t>支出进度</t>
  </si>
  <si>
    <t>序时进度</t>
  </si>
  <si>
    <t>与序时进度差异</t>
  </si>
  <si>
    <t>本科生院（原教务处）</t>
  </si>
  <si>
    <t>221058</t>
  </si>
  <si>
    <t>零A551-2021年德育和劳动教育专项-“校地结对，实践育人”项目</t>
  </si>
  <si>
    <t>王建武</t>
  </si>
  <si>
    <t>本科生院（原教务处） 汇总</t>
  </si>
  <si>
    <t>人力资源处</t>
  </si>
  <si>
    <t>221015</t>
  </si>
  <si>
    <t>零A537-2021新强师工程-珠江学者岗位津贴项</t>
  </si>
  <si>
    <t>王长明</t>
  </si>
  <si>
    <t>222024</t>
  </si>
  <si>
    <t>零A586-2022年“珠江人才计划”引进高层次人才项目</t>
  </si>
  <si>
    <t>222025</t>
  </si>
  <si>
    <t>零A590-新强师工程-2022年珠江学者岗位津贴</t>
  </si>
  <si>
    <t>人力资源处 汇总</t>
  </si>
  <si>
    <t>党委学生工作部</t>
  </si>
  <si>
    <t>221004</t>
  </si>
  <si>
    <t>零A525-（中央）2021年高校应征入伍资助资金</t>
  </si>
  <si>
    <t>赵凤</t>
  </si>
  <si>
    <t>221041</t>
  </si>
  <si>
    <t>零A546-2021年基础教育质量监测和督导评估等-学生暑期社会实践活动宣传补助经费</t>
  </si>
  <si>
    <t>221395</t>
  </si>
  <si>
    <t>零A564-应征入伍服义务兵役国家资助资金</t>
  </si>
  <si>
    <t>221396</t>
  </si>
  <si>
    <t>零A565-退役士兵本专科国家助学金高校学费资助省财政资金（高等教育）</t>
  </si>
  <si>
    <t>222004</t>
  </si>
  <si>
    <t>零A577-2022年研究生国家奖助学金省级资金</t>
  </si>
  <si>
    <t>222005</t>
  </si>
  <si>
    <t>零A578-2022年退役士兵国家助学金高校学费资助省级资金（高等教育）</t>
  </si>
  <si>
    <t>222006</t>
  </si>
  <si>
    <t>零A579-2022年本专科生国家奖助学金省级资金（高等教育）</t>
  </si>
  <si>
    <t>222007</t>
  </si>
  <si>
    <t>零A580-2022年研究生国家奖助学金中央资金</t>
  </si>
  <si>
    <t>222008</t>
  </si>
  <si>
    <t>零A581-2022年退役士兵国家助学金高校学费资助中央资金</t>
  </si>
  <si>
    <t>222009</t>
  </si>
  <si>
    <t>零A582-2022年本专科国家奖助学金中央资金</t>
  </si>
  <si>
    <t>222010</t>
  </si>
  <si>
    <t>零A583-2022年高校应征入伍资助资金</t>
  </si>
  <si>
    <t>222021</t>
  </si>
  <si>
    <t>零A589-2022德育和劳动教育专项-“立修博报”大学生主题教育系列活动</t>
  </si>
  <si>
    <t>222022</t>
  </si>
  <si>
    <t>零A589-2022德育和劳动教育专项-大学生心理健康教育区域中心建设</t>
  </si>
  <si>
    <t>林媛</t>
  </si>
  <si>
    <t>222020</t>
  </si>
  <si>
    <t>零A589-2022德育和劳动教育专项-学校“三全育人”工作项目</t>
  </si>
  <si>
    <t>党委学生工作部 汇总</t>
  </si>
  <si>
    <t>总务部（原后勤管理处）</t>
  </si>
  <si>
    <t>522000</t>
  </si>
  <si>
    <t>零A584-2022年华南农业大学综合体育馆项目</t>
  </si>
  <si>
    <t>邱昀</t>
  </si>
  <si>
    <t>总务部（原后勤管理处） 汇总</t>
  </si>
  <si>
    <t>乡村振兴研究院</t>
  </si>
  <si>
    <t>221424</t>
  </si>
  <si>
    <t>零B533-2021年省级涉农资金整合实施情况专项研究经费</t>
  </si>
  <si>
    <t>乡村振兴研究院 汇总</t>
  </si>
  <si>
    <t>广东农村政策研究中心</t>
  </si>
  <si>
    <t>222013</t>
  </si>
  <si>
    <t>零A576-2022年广东农村政策研究中心“三农”研究经费</t>
  </si>
  <si>
    <t>吕建秋</t>
  </si>
  <si>
    <t>广东农村政策研究中心 汇总</t>
  </si>
  <si>
    <t>国际教育学院</t>
  </si>
  <si>
    <t>221064</t>
  </si>
  <si>
    <t>零A540-2021年度广东省政府来粤留学生奖学金</t>
  </si>
  <si>
    <t>冯立新</t>
  </si>
  <si>
    <t>222012</t>
  </si>
  <si>
    <t>零A575-2022年省政府来粤留学生奖学金</t>
  </si>
  <si>
    <t>国际教育学院 汇总</t>
  </si>
  <si>
    <t>继续教育学院</t>
  </si>
  <si>
    <t>221038</t>
  </si>
  <si>
    <t>零B468-2021年中央财政农业生产发展资金(第4批)-2021年农业经理人培训</t>
  </si>
  <si>
    <t>曹先维</t>
  </si>
  <si>
    <t>继续教育学院 汇总</t>
  </si>
  <si>
    <t>经济管理学院</t>
  </si>
  <si>
    <t>221409</t>
  </si>
  <si>
    <t>零A570-海外名师项目-企业数字化转型与创新的前沿科学问题</t>
  </si>
  <si>
    <t>林家宝</t>
  </si>
  <si>
    <t>经济管理学院 汇总</t>
  </si>
  <si>
    <t>林学与风景园林学院</t>
  </si>
  <si>
    <t>221422</t>
  </si>
  <si>
    <t>零A570-海外名师项目-国家公园管理关键技术交流与合作</t>
  </si>
  <si>
    <t>邱权</t>
  </si>
  <si>
    <t>221421</t>
  </si>
  <si>
    <t>零A570-海外名师项目-瓦赫宁根大学著名化学生态学者来粤交流与合作</t>
  </si>
  <si>
    <t>马涛</t>
  </si>
  <si>
    <t>林学与风景园林学院 汇总</t>
  </si>
  <si>
    <t>农学院</t>
  </si>
  <si>
    <t>221417</t>
  </si>
  <si>
    <t>零A570-海外名师项目-华南大豆耐酸铝胁迫的根际微生物机制</t>
  </si>
  <si>
    <t>连腾祥</t>
  </si>
  <si>
    <t>221418</t>
  </si>
  <si>
    <t>零A570-海外名师项目-植物代谢海外名师项目</t>
  </si>
  <si>
    <t>王波</t>
  </si>
  <si>
    <t>农学院 汇总</t>
  </si>
  <si>
    <t>材料与能源学院</t>
  </si>
  <si>
    <t>221416</t>
  </si>
  <si>
    <t>零A570-海外名师项目-基于直写三维制造纳米纤维防护材料的粤港合作及人才培养</t>
  </si>
  <si>
    <t>郑文旭</t>
  </si>
  <si>
    <t>221415</t>
  </si>
  <si>
    <t>零A570-海外名师项目-生物质碳基功能材料制备及储能应用的科技合作与交流</t>
  </si>
  <si>
    <t>肖勇</t>
  </si>
  <si>
    <t>221414</t>
  </si>
  <si>
    <t>零A570-海外名师项目-装配式低碳微型过渡住房的研发及应用</t>
  </si>
  <si>
    <t>胡传双</t>
  </si>
  <si>
    <t>材料与能源学院 汇总</t>
  </si>
  <si>
    <t>兽医学院</t>
  </si>
  <si>
    <t>221420</t>
  </si>
  <si>
    <t>零A570-海外名师项目-澳大利亚免疫学家来校讲学与指导工作</t>
  </si>
  <si>
    <t>代曼曼</t>
  </si>
  <si>
    <t>兽医学院 汇总</t>
  </si>
  <si>
    <t>马克思主义学院</t>
  </si>
  <si>
    <t>221059</t>
  </si>
  <si>
    <t>零A551-2021年德育和劳动教育专项-“八个相统一”思政课建设示范点</t>
  </si>
  <si>
    <t>222023</t>
  </si>
  <si>
    <t>零A589-2022德育和劳动教育专项-“八个相统一”思政课示范点培育</t>
  </si>
  <si>
    <t>马克思主义学院 汇总</t>
  </si>
  <si>
    <t>体育教研部</t>
  </si>
  <si>
    <t>221419</t>
  </si>
  <si>
    <t>零A570-海外名师项目-粤港澳大湾区皮克球运动文化交流研究</t>
  </si>
  <si>
    <t>卢三妹</t>
  </si>
  <si>
    <t>体育教研部 汇总</t>
  </si>
  <si>
    <t>图书馆</t>
  </si>
  <si>
    <t>F21224</t>
  </si>
  <si>
    <t>零C45-高校国家知识产权信息服务中心建设项目</t>
  </si>
  <si>
    <t>刘熙东</t>
  </si>
  <si>
    <t>图书馆 汇总</t>
  </si>
  <si>
    <t>校医院</t>
  </si>
  <si>
    <t>222014</t>
  </si>
  <si>
    <t>零A584-提前下达2022年中央财政重大传染病防控经费</t>
  </si>
  <si>
    <t>童峰</t>
  </si>
  <si>
    <t>校医院 汇总</t>
  </si>
  <si>
    <t>艺术学院</t>
  </si>
  <si>
    <t>221423</t>
  </si>
  <si>
    <t>零A570-海外名师项目-澳穗两地青年社交媒体使用比较研究</t>
  </si>
  <si>
    <t>刘红斌</t>
  </si>
  <si>
    <t>艺术学院 汇总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</si>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</sst>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9"/>
      <name val="宋体"/>
      <charset val="134"/>
    </font>
    <font>
      <sz val="11"/>
      <name val="宋体"/>
      <charset val="134"/>
    </font>
    <font>
      <sz val="9"/>
      <name val="宋体"/>
      <family val="3"/>
      <charset val="134"/>
    </font>
    <font>
      <sz val="16"/>
      <name val="宋体"/>
      <family val="3"/>
      <charset val="134"/>
    </font>
    <font>
      <sz val="16"/>
      <color indexed="8"/>
      <name val="宋体"/>
      <family val="3"/>
      <charset val="134"/>
    </font>
    <font>
      <sz val="16"/>
      <color indexed="8"/>
      <name val="Arial"/>
      <family val="2"/>
    </font>
    <font>
      <b/>
      <sz val="16"/>
      <color indexed="8"/>
      <name val="宋体"/>
      <family val="3"/>
      <charset val="134"/>
    </font>
    <font>
      <sz val="2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top"/>
    </xf>
    <xf numFmtId="9" fontId="1" fillId="0" borderId="0" applyFont="0" applyFill="0" applyBorder="0" applyAlignment="0" applyProtection="0">
      <alignment vertical="top"/>
    </xf>
  </cellStyleXfs>
  <cellXfs count="29">
    <xf numFmtId="0" fontId="0" fillId="0" borderId="0" xfId="0">
      <alignment vertical="top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0" fontId="3" fillId="0" borderId="1" xfId="1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/>
    </xf>
    <xf numFmtId="39" fontId="4" fillId="0" borderId="2" xfId="0" applyNumberFormat="1" applyFont="1" applyBorder="1" applyAlignment="1">
      <alignment horizontal="right" vertical="center"/>
    </xf>
    <xf numFmtId="39" fontId="4" fillId="0" borderId="3" xfId="0" applyNumberFormat="1" applyFont="1" applyBorder="1" applyAlignment="1">
      <alignment horizontal="right" vertical="center"/>
    </xf>
    <xf numFmtId="10" fontId="3" fillId="0" borderId="4" xfId="1" applyNumberFormat="1" applyFont="1" applyBorder="1" applyAlignment="1">
      <alignment vertical="center"/>
    </xf>
    <xf numFmtId="9" fontId="3" fillId="0" borderId="4" xfId="0" applyNumberFormat="1" applyFont="1" applyBorder="1" applyAlignment="1">
      <alignment vertical="center"/>
    </xf>
    <xf numFmtId="0" fontId="6" fillId="0" borderId="2" xfId="0" applyNumberFormat="1" applyFont="1" applyBorder="1" applyAlignment="1">
      <alignment horizontal="left" vertical="center" wrapText="1"/>
    </xf>
    <xf numFmtId="9" fontId="3" fillId="0" borderId="1" xfId="0" applyNumberFormat="1" applyFont="1" applyBorder="1" applyAlignment="1">
      <alignment vertical="center"/>
    </xf>
    <xf numFmtId="49" fontId="6" fillId="0" borderId="2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/>
    </xf>
    <xf numFmtId="39" fontId="4" fillId="0" borderId="5" xfId="0" applyNumberFormat="1" applyFont="1" applyBorder="1" applyAlignment="1">
      <alignment horizontal="right" vertical="center"/>
    </xf>
    <xf numFmtId="10" fontId="3" fillId="0" borderId="6" xfId="1" applyNumberFormat="1" applyFont="1" applyBorder="1" applyAlignment="1">
      <alignment vertical="center"/>
    </xf>
    <xf numFmtId="9" fontId="3" fillId="0" borderId="6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39" fontId="4" fillId="0" borderId="1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tabSelected="1" workbookViewId="0">
      <selection activeCell="F64" sqref="F64"/>
    </sheetView>
  </sheetViews>
  <sheetFormatPr defaultColWidth="26" defaultRowHeight="20.25"/>
  <cols>
    <col min="1" max="1" width="20.83203125" style="2" customWidth="1"/>
    <col min="2" max="2" width="18.33203125" style="1" customWidth="1"/>
    <col min="3" max="3" width="56" style="2" customWidth="1"/>
    <col min="4" max="4" width="26" style="1"/>
    <col min="5" max="5" width="30.5" style="1" bestFit="1" customWidth="1"/>
    <col min="6" max="6" width="26" style="1"/>
    <col min="7" max="7" width="30.5" style="1" bestFit="1" customWidth="1"/>
    <col min="8" max="16384" width="26" style="1"/>
  </cols>
  <sheetData>
    <row r="1" spans="1:10" s="28" customFormat="1" ht="47.25" customHeight="1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</row>
    <row r="2" spans="1:10">
      <c r="I2" s="1" t="s">
        <v>1</v>
      </c>
    </row>
    <row r="3" spans="1:10">
      <c r="A3" s="3" t="s">
        <v>2</v>
      </c>
      <c r="B3" s="4" t="s">
        <v>3</v>
      </c>
      <c r="C3" s="3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6" t="s">
        <v>9</v>
      </c>
      <c r="I3" s="7" t="s">
        <v>10</v>
      </c>
      <c r="J3" s="8" t="s">
        <v>11</v>
      </c>
    </row>
    <row r="4" spans="1:10" ht="60.75">
      <c r="A4" s="9" t="s">
        <v>12</v>
      </c>
      <c r="B4" s="10" t="s">
        <v>13</v>
      </c>
      <c r="C4" s="9" t="s">
        <v>14</v>
      </c>
      <c r="D4" s="10" t="s">
        <v>15</v>
      </c>
      <c r="E4" s="11">
        <v>19970.5</v>
      </c>
      <c r="F4" s="11">
        <v>0</v>
      </c>
      <c r="G4" s="12">
        <v>19970.5</v>
      </c>
      <c r="H4" s="13">
        <f t="shared" ref="H4:H61" si="0">F4/E4</f>
        <v>0</v>
      </c>
      <c r="I4" s="14">
        <v>0.25</v>
      </c>
      <c r="J4" s="14">
        <f t="shared" ref="J4:J8" si="1">H4-I4</f>
        <v>-0.25</v>
      </c>
    </row>
    <row r="5" spans="1:10" ht="60.75">
      <c r="A5" s="15" t="s">
        <v>16</v>
      </c>
      <c r="B5" s="10"/>
      <c r="C5" s="9"/>
      <c r="D5" s="10"/>
      <c r="E5" s="11">
        <f t="shared" ref="E5:G5" si="2">SUBTOTAL(9,E4:E4)</f>
        <v>19970.5</v>
      </c>
      <c r="F5" s="11">
        <f t="shared" si="2"/>
        <v>0</v>
      </c>
      <c r="G5" s="12">
        <f t="shared" si="2"/>
        <v>19970.5</v>
      </c>
      <c r="H5" s="6">
        <f t="shared" si="0"/>
        <v>0</v>
      </c>
      <c r="I5" s="16"/>
      <c r="J5" s="16"/>
    </row>
    <row r="6" spans="1:10" ht="40.5">
      <c r="A6" s="9" t="s">
        <v>17</v>
      </c>
      <c r="B6" s="10" t="s">
        <v>18</v>
      </c>
      <c r="C6" s="9" t="s">
        <v>19</v>
      </c>
      <c r="D6" s="10" t="s">
        <v>20</v>
      </c>
      <c r="E6" s="11">
        <v>240000</v>
      </c>
      <c r="F6" s="11">
        <v>0</v>
      </c>
      <c r="G6" s="12">
        <v>240000</v>
      </c>
      <c r="H6" s="6">
        <f t="shared" si="0"/>
        <v>0</v>
      </c>
      <c r="I6" s="16">
        <v>0.25</v>
      </c>
      <c r="J6" s="16">
        <f t="shared" si="1"/>
        <v>-0.25</v>
      </c>
    </row>
    <row r="7" spans="1:10" ht="40.5">
      <c r="A7" s="9" t="s">
        <v>17</v>
      </c>
      <c r="B7" s="10" t="s">
        <v>21</v>
      </c>
      <c r="C7" s="9" t="s">
        <v>22</v>
      </c>
      <c r="D7" s="10" t="s">
        <v>20</v>
      </c>
      <c r="E7" s="11">
        <v>3490000</v>
      </c>
      <c r="F7" s="11">
        <v>0</v>
      </c>
      <c r="G7" s="11">
        <v>3490000</v>
      </c>
      <c r="H7" s="6">
        <f t="shared" si="0"/>
        <v>0</v>
      </c>
      <c r="I7" s="16">
        <v>0.25</v>
      </c>
      <c r="J7" s="16">
        <f t="shared" si="1"/>
        <v>-0.25</v>
      </c>
    </row>
    <row r="8" spans="1:10" ht="40.5">
      <c r="A8" s="9" t="s">
        <v>17</v>
      </c>
      <c r="B8" s="10" t="s">
        <v>23</v>
      </c>
      <c r="C8" s="9" t="s">
        <v>24</v>
      </c>
      <c r="D8" s="10" t="s">
        <v>20</v>
      </c>
      <c r="E8" s="11">
        <v>1040000</v>
      </c>
      <c r="F8" s="11">
        <v>0</v>
      </c>
      <c r="G8" s="11">
        <v>1040000</v>
      </c>
      <c r="H8" s="6">
        <f t="shared" si="0"/>
        <v>0</v>
      </c>
      <c r="I8" s="16">
        <v>0.25</v>
      </c>
      <c r="J8" s="16">
        <f t="shared" si="1"/>
        <v>-0.25</v>
      </c>
    </row>
    <row r="9" spans="1:10" ht="40.5">
      <c r="A9" s="17" t="s">
        <v>25</v>
      </c>
      <c r="B9" s="10"/>
      <c r="C9" s="9"/>
      <c r="D9" s="10"/>
      <c r="E9" s="11">
        <f t="shared" ref="E9:G9" si="3">SUBTOTAL(9,E6:E8)</f>
        <v>4770000</v>
      </c>
      <c r="F9" s="11">
        <f t="shared" si="3"/>
        <v>0</v>
      </c>
      <c r="G9" s="12">
        <f t="shared" si="3"/>
        <v>4770000</v>
      </c>
      <c r="H9" s="6">
        <f t="shared" si="0"/>
        <v>0</v>
      </c>
      <c r="I9" s="16"/>
      <c r="J9" s="16"/>
    </row>
    <row r="10" spans="1:10" ht="40.5">
      <c r="A10" s="9" t="s">
        <v>26</v>
      </c>
      <c r="B10" s="10" t="s">
        <v>27</v>
      </c>
      <c r="C10" s="9" t="s">
        <v>28</v>
      </c>
      <c r="D10" s="10" t="s">
        <v>29</v>
      </c>
      <c r="E10" s="11">
        <v>44765</v>
      </c>
      <c r="F10" s="11">
        <v>0</v>
      </c>
      <c r="G10" s="12">
        <v>44765</v>
      </c>
      <c r="H10" s="6">
        <f t="shared" si="0"/>
        <v>0</v>
      </c>
      <c r="I10" s="16">
        <v>0.25</v>
      </c>
      <c r="J10" s="16">
        <f t="shared" ref="J10:J23" si="4">H10-I10</f>
        <v>-0.25</v>
      </c>
    </row>
    <row r="11" spans="1:10" ht="60.75">
      <c r="A11" s="9" t="s">
        <v>26</v>
      </c>
      <c r="B11" s="10" t="s">
        <v>30</v>
      </c>
      <c r="C11" s="9" t="s">
        <v>31</v>
      </c>
      <c r="D11" s="10" t="s">
        <v>29</v>
      </c>
      <c r="E11" s="11">
        <v>108960</v>
      </c>
      <c r="F11" s="11">
        <v>0</v>
      </c>
      <c r="G11" s="12">
        <v>108960</v>
      </c>
      <c r="H11" s="6">
        <f t="shared" si="0"/>
        <v>0</v>
      </c>
      <c r="I11" s="16">
        <v>0.25</v>
      </c>
      <c r="J11" s="16">
        <f t="shared" si="4"/>
        <v>-0.25</v>
      </c>
    </row>
    <row r="12" spans="1:10" ht="40.5">
      <c r="A12" s="9" t="s">
        <v>26</v>
      </c>
      <c r="B12" s="10" t="s">
        <v>32</v>
      </c>
      <c r="C12" s="9" t="s">
        <v>33</v>
      </c>
      <c r="D12" s="10" t="s">
        <v>29</v>
      </c>
      <c r="E12" s="11">
        <v>174970</v>
      </c>
      <c r="F12" s="11">
        <v>0</v>
      </c>
      <c r="G12" s="12">
        <v>174970</v>
      </c>
      <c r="H12" s="6">
        <f t="shared" si="0"/>
        <v>0</v>
      </c>
      <c r="I12" s="16">
        <v>0.25</v>
      </c>
      <c r="J12" s="16">
        <f t="shared" si="4"/>
        <v>-0.25</v>
      </c>
    </row>
    <row r="13" spans="1:10" ht="60.75">
      <c r="A13" s="9" t="s">
        <v>26</v>
      </c>
      <c r="B13" s="10" t="s">
        <v>34</v>
      </c>
      <c r="C13" s="9" t="s">
        <v>35</v>
      </c>
      <c r="D13" s="10" t="s">
        <v>29</v>
      </c>
      <c r="E13" s="11">
        <v>9900</v>
      </c>
      <c r="F13" s="11">
        <v>0</v>
      </c>
      <c r="G13" s="12">
        <v>9900</v>
      </c>
      <c r="H13" s="6">
        <f t="shared" si="0"/>
        <v>0</v>
      </c>
      <c r="I13" s="16">
        <v>0.25</v>
      </c>
      <c r="J13" s="16">
        <f t="shared" si="4"/>
        <v>-0.25</v>
      </c>
    </row>
    <row r="14" spans="1:10" ht="40.5">
      <c r="A14" s="9" t="s">
        <v>26</v>
      </c>
      <c r="B14" s="10" t="s">
        <v>36</v>
      </c>
      <c r="C14" s="9" t="s">
        <v>37</v>
      </c>
      <c r="D14" s="10" t="s">
        <v>29</v>
      </c>
      <c r="E14" s="11">
        <v>55530000</v>
      </c>
      <c r="F14" s="11">
        <v>8161600</v>
      </c>
      <c r="G14" s="12">
        <v>47368400</v>
      </c>
      <c r="H14" s="6">
        <f t="shared" si="0"/>
        <v>0.14697640914820817</v>
      </c>
      <c r="I14" s="16">
        <v>0.25</v>
      </c>
      <c r="J14" s="16">
        <f t="shared" si="4"/>
        <v>-0.10302359085179183</v>
      </c>
    </row>
    <row r="15" spans="1:10" ht="60.75">
      <c r="A15" s="9" t="s">
        <v>26</v>
      </c>
      <c r="B15" s="10" t="s">
        <v>38</v>
      </c>
      <c r="C15" s="9" t="s">
        <v>39</v>
      </c>
      <c r="D15" s="10" t="s">
        <v>29</v>
      </c>
      <c r="E15" s="11">
        <v>80000</v>
      </c>
      <c r="F15" s="11">
        <v>0</v>
      </c>
      <c r="G15" s="12">
        <v>80000</v>
      </c>
      <c r="H15" s="6">
        <f t="shared" si="0"/>
        <v>0</v>
      </c>
      <c r="I15" s="16">
        <v>0.25</v>
      </c>
      <c r="J15" s="16">
        <f t="shared" si="4"/>
        <v>-0.25</v>
      </c>
    </row>
    <row r="16" spans="1:10" ht="40.5">
      <c r="A16" s="9" t="s">
        <v>26</v>
      </c>
      <c r="B16" s="10" t="s">
        <v>40</v>
      </c>
      <c r="C16" s="9" t="s">
        <v>41</v>
      </c>
      <c r="D16" s="10" t="s">
        <v>29</v>
      </c>
      <c r="E16" s="11">
        <v>435000</v>
      </c>
      <c r="F16" s="11">
        <v>435000</v>
      </c>
      <c r="G16" s="12">
        <v>0</v>
      </c>
      <c r="H16" s="6">
        <f t="shared" si="0"/>
        <v>1</v>
      </c>
      <c r="I16" s="16">
        <v>0.25</v>
      </c>
      <c r="J16" s="16">
        <f t="shared" si="4"/>
        <v>0.75</v>
      </c>
    </row>
    <row r="17" spans="1:10" ht="40.5">
      <c r="A17" s="9" t="s">
        <v>26</v>
      </c>
      <c r="B17" s="10" t="s">
        <v>42</v>
      </c>
      <c r="C17" s="9" t="s">
        <v>43</v>
      </c>
      <c r="D17" s="10" t="s">
        <v>29</v>
      </c>
      <c r="E17" s="11">
        <v>18810000</v>
      </c>
      <c r="F17" s="11">
        <v>0</v>
      </c>
      <c r="G17" s="12">
        <v>18810000</v>
      </c>
      <c r="H17" s="6">
        <f t="shared" si="0"/>
        <v>0</v>
      </c>
      <c r="I17" s="16">
        <v>0.25</v>
      </c>
      <c r="J17" s="16">
        <f t="shared" si="4"/>
        <v>-0.25</v>
      </c>
    </row>
    <row r="18" spans="1:10" ht="40.5">
      <c r="A18" s="9" t="s">
        <v>26</v>
      </c>
      <c r="B18" s="10" t="s">
        <v>44</v>
      </c>
      <c r="C18" s="9" t="s">
        <v>45</v>
      </c>
      <c r="D18" s="10" t="s">
        <v>29</v>
      </c>
      <c r="E18" s="11">
        <v>30000</v>
      </c>
      <c r="F18" s="11">
        <v>0</v>
      </c>
      <c r="G18" s="12">
        <v>30000</v>
      </c>
      <c r="H18" s="6">
        <f t="shared" si="0"/>
        <v>0</v>
      </c>
      <c r="I18" s="16">
        <v>0.25</v>
      </c>
      <c r="J18" s="16">
        <f t="shared" si="4"/>
        <v>-0.25</v>
      </c>
    </row>
    <row r="19" spans="1:10" ht="40.5">
      <c r="A19" s="9" t="s">
        <v>26</v>
      </c>
      <c r="B19" s="10" t="s">
        <v>46</v>
      </c>
      <c r="C19" s="9" t="s">
        <v>47</v>
      </c>
      <c r="D19" s="10" t="s">
        <v>29</v>
      </c>
      <c r="E19" s="11">
        <v>21170000</v>
      </c>
      <c r="F19" s="11">
        <v>6609450</v>
      </c>
      <c r="G19" s="12">
        <v>14560550</v>
      </c>
      <c r="H19" s="6">
        <f t="shared" si="0"/>
        <v>0.31220831365139345</v>
      </c>
      <c r="I19" s="16">
        <v>0.25</v>
      </c>
      <c r="J19" s="16">
        <f t="shared" si="4"/>
        <v>6.2208313651393454E-2</v>
      </c>
    </row>
    <row r="20" spans="1:10" ht="40.5">
      <c r="A20" s="9" t="s">
        <v>26</v>
      </c>
      <c r="B20" s="10" t="s">
        <v>48</v>
      </c>
      <c r="C20" s="9" t="s">
        <v>49</v>
      </c>
      <c r="D20" s="10" t="s">
        <v>29</v>
      </c>
      <c r="E20" s="11">
        <v>1330000</v>
      </c>
      <c r="F20" s="11">
        <v>0</v>
      </c>
      <c r="G20" s="12">
        <v>1330000</v>
      </c>
      <c r="H20" s="6">
        <f t="shared" si="0"/>
        <v>0</v>
      </c>
      <c r="I20" s="16">
        <v>0.25</v>
      </c>
      <c r="J20" s="16">
        <f t="shared" si="4"/>
        <v>-0.25</v>
      </c>
    </row>
    <row r="21" spans="1:10" ht="60.75">
      <c r="A21" s="9" t="s">
        <v>26</v>
      </c>
      <c r="B21" s="10" t="s">
        <v>50</v>
      </c>
      <c r="C21" s="9" t="s">
        <v>51</v>
      </c>
      <c r="D21" s="10" t="s">
        <v>29</v>
      </c>
      <c r="E21" s="11">
        <v>50000</v>
      </c>
      <c r="F21" s="11">
        <v>0</v>
      </c>
      <c r="G21" s="12">
        <v>50000</v>
      </c>
      <c r="H21" s="6">
        <f t="shared" si="0"/>
        <v>0</v>
      </c>
      <c r="I21" s="16">
        <v>0.25</v>
      </c>
      <c r="J21" s="16">
        <f t="shared" si="4"/>
        <v>-0.25</v>
      </c>
    </row>
    <row r="22" spans="1:10" ht="40.5">
      <c r="A22" s="9" t="s">
        <v>26</v>
      </c>
      <c r="B22" s="10" t="s">
        <v>52</v>
      </c>
      <c r="C22" s="9" t="s">
        <v>53</v>
      </c>
      <c r="D22" s="10" t="s">
        <v>54</v>
      </c>
      <c r="E22" s="11">
        <v>40000</v>
      </c>
      <c r="F22" s="11">
        <v>0</v>
      </c>
      <c r="G22" s="12">
        <v>40000</v>
      </c>
      <c r="H22" s="6">
        <f t="shared" si="0"/>
        <v>0</v>
      </c>
      <c r="I22" s="16">
        <v>0.25</v>
      </c>
      <c r="J22" s="16">
        <f t="shared" si="4"/>
        <v>-0.25</v>
      </c>
    </row>
    <row r="23" spans="1:10" ht="40.5">
      <c r="A23" s="9" t="s">
        <v>26</v>
      </c>
      <c r="B23" s="10" t="s">
        <v>55</v>
      </c>
      <c r="C23" s="9" t="s">
        <v>56</v>
      </c>
      <c r="D23" s="10" t="s">
        <v>29</v>
      </c>
      <c r="E23" s="11">
        <v>50000</v>
      </c>
      <c r="F23" s="11">
        <v>0</v>
      </c>
      <c r="G23" s="12">
        <v>50000</v>
      </c>
      <c r="H23" s="6">
        <f t="shared" si="0"/>
        <v>0</v>
      </c>
      <c r="I23" s="16">
        <v>0.25</v>
      </c>
      <c r="J23" s="16">
        <f t="shared" si="4"/>
        <v>-0.25</v>
      </c>
    </row>
    <row r="24" spans="1:10" ht="40.5">
      <c r="A24" s="17" t="s">
        <v>57</v>
      </c>
      <c r="B24" s="10"/>
      <c r="C24" s="9"/>
      <c r="D24" s="10"/>
      <c r="E24" s="11">
        <f t="shared" ref="E24:G24" si="5">SUBTOTAL(9,E10:E23)</f>
        <v>97863595</v>
      </c>
      <c r="F24" s="11">
        <f t="shared" si="5"/>
        <v>15206050</v>
      </c>
      <c r="G24" s="12">
        <f t="shared" si="5"/>
        <v>82657545</v>
      </c>
      <c r="H24" s="6">
        <f t="shared" si="0"/>
        <v>0.155380047095143</v>
      </c>
      <c r="I24" s="16"/>
      <c r="J24" s="16"/>
    </row>
    <row r="25" spans="1:10" ht="60.75">
      <c r="A25" s="18" t="s">
        <v>58</v>
      </c>
      <c r="B25" s="19" t="s">
        <v>59</v>
      </c>
      <c r="C25" s="18" t="s">
        <v>60</v>
      </c>
      <c r="D25" s="19" t="s">
        <v>61</v>
      </c>
      <c r="E25" s="20">
        <v>117000000</v>
      </c>
      <c r="F25" s="20">
        <v>0</v>
      </c>
      <c r="G25" s="20">
        <v>117000000</v>
      </c>
      <c r="H25" s="21">
        <f t="shared" si="0"/>
        <v>0</v>
      </c>
      <c r="I25" s="22">
        <v>0.25</v>
      </c>
      <c r="J25" s="22">
        <f t="shared" ref="J25:J29" si="6">H25-I25</f>
        <v>-0.25</v>
      </c>
    </row>
    <row r="26" spans="1:10" ht="60.75">
      <c r="A26" s="23" t="s">
        <v>62</v>
      </c>
      <c r="B26" s="24"/>
      <c r="C26" s="25"/>
      <c r="D26" s="24"/>
      <c r="E26" s="26">
        <f t="shared" ref="E26:G26" si="7">SUBTOTAL(9,E25:E25)</f>
        <v>117000000</v>
      </c>
      <c r="F26" s="26">
        <f t="shared" si="7"/>
        <v>0</v>
      </c>
      <c r="G26" s="26">
        <f t="shared" si="7"/>
        <v>117000000</v>
      </c>
      <c r="H26" s="6">
        <f t="shared" si="0"/>
        <v>0</v>
      </c>
      <c r="I26" s="16"/>
      <c r="J26" s="16"/>
    </row>
    <row r="27" spans="1:10" ht="40.5">
      <c r="A27" s="9" t="s">
        <v>63</v>
      </c>
      <c r="B27" s="10" t="s">
        <v>64</v>
      </c>
      <c r="C27" s="9" t="s">
        <v>65</v>
      </c>
      <c r="D27" s="10"/>
      <c r="E27" s="11">
        <v>600000</v>
      </c>
      <c r="F27" s="11">
        <v>0</v>
      </c>
      <c r="G27" s="12">
        <v>600000</v>
      </c>
      <c r="H27" s="6">
        <f t="shared" si="0"/>
        <v>0</v>
      </c>
      <c r="I27" s="16">
        <v>0.25</v>
      </c>
      <c r="J27" s="16">
        <f t="shared" si="6"/>
        <v>-0.25</v>
      </c>
    </row>
    <row r="28" spans="1:10" ht="40.5">
      <c r="A28" s="17" t="s">
        <v>66</v>
      </c>
      <c r="B28" s="10"/>
      <c r="C28" s="9"/>
      <c r="D28" s="10"/>
      <c r="E28" s="11">
        <f t="shared" ref="E28:G28" si="8">SUBTOTAL(9,E27:E27)</f>
        <v>600000</v>
      </c>
      <c r="F28" s="11">
        <f t="shared" si="8"/>
        <v>0</v>
      </c>
      <c r="G28" s="12">
        <f t="shared" si="8"/>
        <v>600000</v>
      </c>
      <c r="H28" s="6">
        <f t="shared" si="0"/>
        <v>0</v>
      </c>
      <c r="I28" s="16"/>
      <c r="J28" s="16"/>
    </row>
    <row r="29" spans="1:10" ht="40.5">
      <c r="A29" s="9" t="s">
        <v>67</v>
      </c>
      <c r="B29" s="10" t="s">
        <v>68</v>
      </c>
      <c r="C29" s="9" t="s">
        <v>69</v>
      </c>
      <c r="D29" s="10" t="s">
        <v>70</v>
      </c>
      <c r="E29" s="11">
        <v>720000</v>
      </c>
      <c r="F29" s="11">
        <v>56979.06</v>
      </c>
      <c r="G29" s="12">
        <v>663020.93999999994</v>
      </c>
      <c r="H29" s="6">
        <f t="shared" si="0"/>
        <v>7.9137583333333331E-2</v>
      </c>
      <c r="I29" s="16">
        <v>0.25</v>
      </c>
      <c r="J29" s="16">
        <f t="shared" si="6"/>
        <v>-0.17086241666666668</v>
      </c>
    </row>
    <row r="30" spans="1:10" ht="60.75">
      <c r="A30" s="17" t="s">
        <v>71</v>
      </c>
      <c r="B30" s="10"/>
      <c r="C30" s="9"/>
      <c r="D30" s="10"/>
      <c r="E30" s="11">
        <f t="shared" ref="E30:G30" si="9">SUBTOTAL(9,E29:E29)</f>
        <v>720000</v>
      </c>
      <c r="F30" s="11">
        <f t="shared" si="9"/>
        <v>56979.06</v>
      </c>
      <c r="G30" s="12">
        <f t="shared" si="9"/>
        <v>663020.93999999994</v>
      </c>
      <c r="H30" s="6">
        <f t="shared" si="0"/>
        <v>7.9137583333333331E-2</v>
      </c>
      <c r="I30" s="16"/>
      <c r="J30" s="16"/>
    </row>
    <row r="31" spans="1:10" ht="40.5">
      <c r="A31" s="9" t="s">
        <v>72</v>
      </c>
      <c r="B31" s="10" t="s">
        <v>73</v>
      </c>
      <c r="C31" s="9" t="s">
        <v>74</v>
      </c>
      <c r="D31" s="10" t="s">
        <v>75</v>
      </c>
      <c r="E31" s="11">
        <v>20000</v>
      </c>
      <c r="F31" s="11">
        <v>0</v>
      </c>
      <c r="G31" s="12">
        <v>20000</v>
      </c>
      <c r="H31" s="6">
        <f t="shared" si="0"/>
        <v>0</v>
      </c>
      <c r="I31" s="16">
        <v>0.25</v>
      </c>
      <c r="J31" s="16">
        <f t="shared" ref="J31:J34" si="10">H31-I31</f>
        <v>-0.25</v>
      </c>
    </row>
    <row r="32" spans="1:10" ht="40.5">
      <c r="A32" s="9" t="s">
        <v>72</v>
      </c>
      <c r="B32" s="10" t="s">
        <v>76</v>
      </c>
      <c r="C32" s="9" t="s">
        <v>77</v>
      </c>
      <c r="D32" s="10" t="s">
        <v>75</v>
      </c>
      <c r="E32" s="11">
        <v>340000</v>
      </c>
      <c r="F32" s="11">
        <v>0</v>
      </c>
      <c r="G32" s="12">
        <v>340000</v>
      </c>
      <c r="H32" s="6">
        <f t="shared" si="0"/>
        <v>0</v>
      </c>
      <c r="I32" s="16">
        <v>0.25</v>
      </c>
      <c r="J32" s="16">
        <f t="shared" si="10"/>
        <v>-0.25</v>
      </c>
    </row>
    <row r="33" spans="1:10" ht="40.5">
      <c r="A33" s="17" t="s">
        <v>78</v>
      </c>
      <c r="B33" s="10"/>
      <c r="C33" s="9"/>
      <c r="D33" s="10"/>
      <c r="E33" s="11">
        <f t="shared" ref="E33:G33" si="11">SUBTOTAL(9,E31:E32)</f>
        <v>360000</v>
      </c>
      <c r="F33" s="11">
        <f t="shared" si="11"/>
        <v>0</v>
      </c>
      <c r="G33" s="12">
        <f t="shared" si="11"/>
        <v>360000</v>
      </c>
      <c r="H33" s="6">
        <f t="shared" si="0"/>
        <v>0</v>
      </c>
      <c r="I33" s="16"/>
      <c r="J33" s="16"/>
    </row>
    <row r="34" spans="1:10" ht="60.75">
      <c r="A34" s="9" t="s">
        <v>79</v>
      </c>
      <c r="B34" s="10" t="s">
        <v>80</v>
      </c>
      <c r="C34" s="9" t="s">
        <v>81</v>
      </c>
      <c r="D34" s="10" t="s">
        <v>82</v>
      </c>
      <c r="E34" s="11">
        <v>152991.70000000001</v>
      </c>
      <c r="F34" s="11">
        <v>138251.6</v>
      </c>
      <c r="G34" s="12">
        <v>14740.1</v>
      </c>
      <c r="H34" s="6">
        <f t="shared" si="0"/>
        <v>0.90365425052470161</v>
      </c>
      <c r="I34" s="16">
        <v>0.25</v>
      </c>
      <c r="J34" s="16">
        <f t="shared" si="10"/>
        <v>0.65365425052470161</v>
      </c>
    </row>
    <row r="35" spans="1:10" ht="40.5">
      <c r="A35" s="17" t="s">
        <v>83</v>
      </c>
      <c r="B35" s="10"/>
      <c r="C35" s="9"/>
      <c r="D35" s="10"/>
      <c r="E35" s="11">
        <f t="shared" ref="E35:G35" si="12">SUBTOTAL(9,E34:E34)</f>
        <v>152991.70000000001</v>
      </c>
      <c r="F35" s="11">
        <f t="shared" si="12"/>
        <v>138251.6</v>
      </c>
      <c r="G35" s="12">
        <f t="shared" si="12"/>
        <v>14740.1</v>
      </c>
      <c r="H35" s="6">
        <f t="shared" si="0"/>
        <v>0.90365425052470161</v>
      </c>
      <c r="I35" s="16"/>
      <c r="J35" s="16"/>
    </row>
    <row r="36" spans="1:10" ht="40.5">
      <c r="A36" s="9" t="s">
        <v>84</v>
      </c>
      <c r="B36" s="10" t="s">
        <v>85</v>
      </c>
      <c r="C36" s="9" t="s">
        <v>86</v>
      </c>
      <c r="D36" s="10" t="s">
        <v>87</v>
      </c>
      <c r="E36" s="11">
        <v>50000</v>
      </c>
      <c r="F36" s="11">
        <v>3000</v>
      </c>
      <c r="G36" s="12">
        <v>47000</v>
      </c>
      <c r="H36" s="6">
        <f t="shared" si="0"/>
        <v>0.06</v>
      </c>
      <c r="I36" s="16">
        <v>0.25</v>
      </c>
      <c r="J36" s="16">
        <f t="shared" ref="J36:J39" si="13">H36-I36</f>
        <v>-0.19</v>
      </c>
    </row>
    <row r="37" spans="1:10" ht="40.5">
      <c r="A37" s="17" t="s">
        <v>88</v>
      </c>
      <c r="B37" s="10"/>
      <c r="C37" s="9"/>
      <c r="D37" s="10"/>
      <c r="E37" s="11">
        <f t="shared" ref="E37:G37" si="14">SUBTOTAL(9,E36:E36)</f>
        <v>50000</v>
      </c>
      <c r="F37" s="11">
        <f t="shared" si="14"/>
        <v>3000</v>
      </c>
      <c r="G37" s="12">
        <f t="shared" si="14"/>
        <v>47000</v>
      </c>
      <c r="H37" s="6">
        <f t="shared" si="0"/>
        <v>0.06</v>
      </c>
      <c r="I37" s="16"/>
      <c r="J37" s="16"/>
    </row>
    <row r="38" spans="1:10" ht="40.5">
      <c r="A38" s="9" t="s">
        <v>89</v>
      </c>
      <c r="B38" s="10" t="s">
        <v>90</v>
      </c>
      <c r="C38" s="9" t="s">
        <v>91</v>
      </c>
      <c r="D38" s="10" t="s">
        <v>92</v>
      </c>
      <c r="E38" s="11">
        <v>50000</v>
      </c>
      <c r="F38" s="11">
        <v>3000</v>
      </c>
      <c r="G38" s="12">
        <v>47000</v>
      </c>
      <c r="H38" s="6">
        <f t="shared" si="0"/>
        <v>0.06</v>
      </c>
      <c r="I38" s="16">
        <v>0.25</v>
      </c>
      <c r="J38" s="16">
        <f t="shared" si="13"/>
        <v>-0.19</v>
      </c>
    </row>
    <row r="39" spans="1:10" ht="60.75">
      <c r="A39" s="9" t="s">
        <v>89</v>
      </c>
      <c r="B39" s="10" t="s">
        <v>93</v>
      </c>
      <c r="C39" s="9" t="s">
        <v>94</v>
      </c>
      <c r="D39" s="10" t="s">
        <v>95</v>
      </c>
      <c r="E39" s="11">
        <v>50000</v>
      </c>
      <c r="F39" s="11">
        <v>3000</v>
      </c>
      <c r="G39" s="12">
        <v>47000</v>
      </c>
      <c r="H39" s="6">
        <f t="shared" si="0"/>
        <v>0.06</v>
      </c>
      <c r="I39" s="16">
        <v>0.25</v>
      </c>
      <c r="J39" s="16">
        <f t="shared" si="13"/>
        <v>-0.19</v>
      </c>
    </row>
    <row r="40" spans="1:10" ht="60.75">
      <c r="A40" s="17" t="s">
        <v>96</v>
      </c>
      <c r="B40" s="10"/>
      <c r="C40" s="9"/>
      <c r="D40" s="10"/>
      <c r="E40" s="11">
        <f t="shared" ref="E40:G40" si="15">SUBTOTAL(9,E38:E39)</f>
        <v>100000</v>
      </c>
      <c r="F40" s="11">
        <f t="shared" si="15"/>
        <v>6000</v>
      </c>
      <c r="G40" s="12">
        <f t="shared" si="15"/>
        <v>94000</v>
      </c>
      <c r="H40" s="6">
        <f t="shared" si="0"/>
        <v>0.06</v>
      </c>
      <c r="I40" s="16"/>
      <c r="J40" s="16"/>
    </row>
    <row r="41" spans="1:10" ht="40.5">
      <c r="A41" s="9" t="s">
        <v>97</v>
      </c>
      <c r="B41" s="10" t="s">
        <v>98</v>
      </c>
      <c r="C41" s="9" t="s">
        <v>99</v>
      </c>
      <c r="D41" s="10" t="s">
        <v>100</v>
      </c>
      <c r="E41" s="11">
        <v>50000</v>
      </c>
      <c r="F41" s="11">
        <v>12856</v>
      </c>
      <c r="G41" s="12">
        <v>37144</v>
      </c>
      <c r="H41" s="6">
        <f t="shared" si="0"/>
        <v>0.25712000000000002</v>
      </c>
      <c r="I41" s="16">
        <v>0.25</v>
      </c>
      <c r="J41" s="16">
        <f t="shared" ref="J41:J46" si="16">H41-I41</f>
        <v>7.1200000000000152E-3</v>
      </c>
    </row>
    <row r="42" spans="1:10" ht="40.5">
      <c r="A42" s="9" t="s">
        <v>97</v>
      </c>
      <c r="B42" s="10" t="s">
        <v>101</v>
      </c>
      <c r="C42" s="9" t="s">
        <v>102</v>
      </c>
      <c r="D42" s="10" t="s">
        <v>103</v>
      </c>
      <c r="E42" s="11">
        <v>50000</v>
      </c>
      <c r="F42" s="11">
        <v>3000</v>
      </c>
      <c r="G42" s="12">
        <v>47000</v>
      </c>
      <c r="H42" s="6">
        <f t="shared" si="0"/>
        <v>0.06</v>
      </c>
      <c r="I42" s="16">
        <v>0.25</v>
      </c>
      <c r="J42" s="16">
        <f t="shared" si="16"/>
        <v>-0.19</v>
      </c>
    </row>
    <row r="43" spans="1:10" ht="40.5">
      <c r="A43" s="17" t="s">
        <v>104</v>
      </c>
      <c r="B43" s="10"/>
      <c r="C43" s="9"/>
      <c r="D43" s="10"/>
      <c r="E43" s="11">
        <f t="shared" ref="E43:G43" si="17">SUBTOTAL(9,E41:E42)</f>
        <v>100000</v>
      </c>
      <c r="F43" s="11">
        <f t="shared" si="17"/>
        <v>15856</v>
      </c>
      <c r="G43" s="12">
        <f t="shared" si="17"/>
        <v>84144</v>
      </c>
      <c r="H43" s="6">
        <f t="shared" si="0"/>
        <v>0.15856000000000001</v>
      </c>
      <c r="I43" s="16"/>
      <c r="J43" s="16"/>
    </row>
    <row r="44" spans="1:10" ht="60.75">
      <c r="A44" s="9" t="s">
        <v>105</v>
      </c>
      <c r="B44" s="10" t="s">
        <v>106</v>
      </c>
      <c r="C44" s="9" t="s">
        <v>107</v>
      </c>
      <c r="D44" s="10" t="s">
        <v>108</v>
      </c>
      <c r="E44" s="11">
        <v>50000</v>
      </c>
      <c r="F44" s="11">
        <v>3000</v>
      </c>
      <c r="G44" s="12">
        <v>47000</v>
      </c>
      <c r="H44" s="6">
        <f t="shared" si="0"/>
        <v>0.06</v>
      </c>
      <c r="I44" s="16">
        <v>0.25</v>
      </c>
      <c r="J44" s="16">
        <f t="shared" si="16"/>
        <v>-0.19</v>
      </c>
    </row>
    <row r="45" spans="1:10" ht="60.75">
      <c r="A45" s="9" t="s">
        <v>105</v>
      </c>
      <c r="B45" s="10" t="s">
        <v>109</v>
      </c>
      <c r="C45" s="9" t="s">
        <v>110</v>
      </c>
      <c r="D45" s="10" t="s">
        <v>111</v>
      </c>
      <c r="E45" s="11">
        <v>50000</v>
      </c>
      <c r="F45" s="11">
        <v>3000</v>
      </c>
      <c r="G45" s="12">
        <v>47000</v>
      </c>
      <c r="H45" s="6">
        <f t="shared" si="0"/>
        <v>0.06</v>
      </c>
      <c r="I45" s="16">
        <v>0.25</v>
      </c>
      <c r="J45" s="16">
        <f t="shared" si="16"/>
        <v>-0.19</v>
      </c>
    </row>
    <row r="46" spans="1:10" ht="40.5">
      <c r="A46" s="9" t="s">
        <v>105</v>
      </c>
      <c r="B46" s="10" t="s">
        <v>112</v>
      </c>
      <c r="C46" s="9" t="s">
        <v>113</v>
      </c>
      <c r="D46" s="10" t="s">
        <v>114</v>
      </c>
      <c r="E46" s="11">
        <v>50000</v>
      </c>
      <c r="F46" s="11">
        <v>3000</v>
      </c>
      <c r="G46" s="12">
        <v>47000</v>
      </c>
      <c r="H46" s="6">
        <f t="shared" si="0"/>
        <v>0.06</v>
      </c>
      <c r="I46" s="16">
        <v>0.25</v>
      </c>
      <c r="J46" s="16">
        <f t="shared" si="16"/>
        <v>-0.19</v>
      </c>
    </row>
    <row r="47" spans="1:10" ht="40.5">
      <c r="A47" s="17" t="s">
        <v>115</v>
      </c>
      <c r="B47" s="10"/>
      <c r="C47" s="9"/>
      <c r="D47" s="10"/>
      <c r="E47" s="11">
        <f t="shared" ref="E47:G47" si="18">SUBTOTAL(9,E44:E46)</f>
        <v>150000</v>
      </c>
      <c r="F47" s="11">
        <f t="shared" si="18"/>
        <v>9000</v>
      </c>
      <c r="G47" s="12">
        <f t="shared" si="18"/>
        <v>141000</v>
      </c>
      <c r="H47" s="6">
        <f t="shared" si="0"/>
        <v>0.06</v>
      </c>
      <c r="I47" s="16"/>
      <c r="J47" s="16"/>
    </row>
    <row r="48" spans="1:10" ht="40.5">
      <c r="A48" s="9" t="s">
        <v>116</v>
      </c>
      <c r="B48" s="10" t="s">
        <v>117</v>
      </c>
      <c r="C48" s="9" t="s">
        <v>118</v>
      </c>
      <c r="D48" s="10" t="s">
        <v>119</v>
      </c>
      <c r="E48" s="11">
        <v>50000</v>
      </c>
      <c r="F48" s="11">
        <v>3000</v>
      </c>
      <c r="G48" s="12">
        <v>47000</v>
      </c>
      <c r="H48" s="6">
        <f t="shared" si="0"/>
        <v>0.06</v>
      </c>
      <c r="I48" s="16">
        <v>0.25</v>
      </c>
      <c r="J48" s="16">
        <f t="shared" ref="J48:J51" si="19">H48-I48</f>
        <v>-0.19</v>
      </c>
    </row>
    <row r="49" spans="1:10" ht="40.5">
      <c r="A49" s="17" t="s">
        <v>120</v>
      </c>
      <c r="B49" s="10"/>
      <c r="C49" s="9"/>
      <c r="D49" s="10"/>
      <c r="E49" s="11">
        <f t="shared" ref="E49:G49" si="20">SUBTOTAL(9,E48:E48)</f>
        <v>50000</v>
      </c>
      <c r="F49" s="11">
        <f t="shared" si="20"/>
        <v>3000</v>
      </c>
      <c r="G49" s="12">
        <f t="shared" si="20"/>
        <v>47000</v>
      </c>
      <c r="H49" s="6">
        <f t="shared" si="0"/>
        <v>0.06</v>
      </c>
      <c r="I49" s="16"/>
      <c r="J49" s="16"/>
    </row>
    <row r="50" spans="1:10" ht="60.75">
      <c r="A50" s="9" t="s">
        <v>121</v>
      </c>
      <c r="B50" s="10" t="s">
        <v>122</v>
      </c>
      <c r="C50" s="9" t="s">
        <v>123</v>
      </c>
      <c r="D50" s="10"/>
      <c r="E50" s="11">
        <v>60000</v>
      </c>
      <c r="F50" s="11">
        <v>0</v>
      </c>
      <c r="G50" s="12">
        <v>60000</v>
      </c>
      <c r="H50" s="6">
        <f t="shared" si="0"/>
        <v>0</v>
      </c>
      <c r="I50" s="16">
        <v>0.25</v>
      </c>
      <c r="J50" s="16">
        <f t="shared" si="19"/>
        <v>-0.25</v>
      </c>
    </row>
    <row r="51" spans="1:10" ht="40.5">
      <c r="A51" s="9" t="s">
        <v>121</v>
      </c>
      <c r="B51" s="10" t="s">
        <v>124</v>
      </c>
      <c r="C51" s="9" t="s">
        <v>125</v>
      </c>
      <c r="D51" s="10"/>
      <c r="E51" s="11">
        <v>60000</v>
      </c>
      <c r="F51" s="11">
        <v>0</v>
      </c>
      <c r="G51" s="12">
        <v>60000</v>
      </c>
      <c r="H51" s="6">
        <f t="shared" si="0"/>
        <v>0</v>
      </c>
      <c r="I51" s="16">
        <v>0.25</v>
      </c>
      <c r="J51" s="16">
        <f t="shared" si="19"/>
        <v>-0.25</v>
      </c>
    </row>
    <row r="52" spans="1:10" ht="40.5">
      <c r="A52" s="17" t="s">
        <v>126</v>
      </c>
      <c r="B52" s="10"/>
      <c r="C52" s="9"/>
      <c r="D52" s="10"/>
      <c r="E52" s="11">
        <f t="shared" ref="E52:G52" si="21">SUBTOTAL(9,E50:E51)</f>
        <v>120000</v>
      </c>
      <c r="F52" s="11">
        <f t="shared" si="21"/>
        <v>0</v>
      </c>
      <c r="G52" s="12">
        <f t="shared" si="21"/>
        <v>120000</v>
      </c>
      <c r="H52" s="6">
        <f t="shared" si="0"/>
        <v>0</v>
      </c>
      <c r="I52" s="16"/>
      <c r="J52" s="16"/>
    </row>
    <row r="53" spans="1:10" ht="40.5">
      <c r="A53" s="9" t="s">
        <v>127</v>
      </c>
      <c r="B53" s="10" t="s">
        <v>128</v>
      </c>
      <c r="C53" s="9" t="s">
        <v>129</v>
      </c>
      <c r="D53" s="10" t="s">
        <v>130</v>
      </c>
      <c r="E53" s="11">
        <v>50000</v>
      </c>
      <c r="F53" s="11">
        <v>7050</v>
      </c>
      <c r="G53" s="12">
        <v>42950</v>
      </c>
      <c r="H53" s="6">
        <f t="shared" si="0"/>
        <v>0.14099999999999999</v>
      </c>
      <c r="I53" s="16">
        <v>0.25</v>
      </c>
      <c r="J53" s="16">
        <f t="shared" ref="J53:J57" si="22">H53-I53</f>
        <v>-0.10900000000000001</v>
      </c>
    </row>
    <row r="54" spans="1:10" ht="40.5">
      <c r="A54" s="17" t="s">
        <v>131</v>
      </c>
      <c r="B54" s="10"/>
      <c r="C54" s="9"/>
      <c r="D54" s="10"/>
      <c r="E54" s="11">
        <f t="shared" ref="E54:G54" si="23">SUBTOTAL(9,E53:E53)</f>
        <v>50000</v>
      </c>
      <c r="F54" s="11">
        <f t="shared" si="23"/>
        <v>7050</v>
      </c>
      <c r="G54" s="12">
        <f t="shared" si="23"/>
        <v>42950</v>
      </c>
      <c r="H54" s="6">
        <f t="shared" si="0"/>
        <v>0.14099999999999999</v>
      </c>
      <c r="I54" s="16"/>
      <c r="J54" s="16"/>
    </row>
    <row r="55" spans="1:10" ht="40.5">
      <c r="A55" s="9" t="s">
        <v>132</v>
      </c>
      <c r="B55" s="10" t="s">
        <v>133</v>
      </c>
      <c r="C55" s="9" t="s">
        <v>134</v>
      </c>
      <c r="D55" s="10" t="s">
        <v>135</v>
      </c>
      <c r="E55" s="11">
        <v>12051.6</v>
      </c>
      <c r="F55" s="11">
        <v>9983.2000000000007</v>
      </c>
      <c r="G55" s="12">
        <v>2068.4</v>
      </c>
      <c r="H55" s="6">
        <f t="shared" si="0"/>
        <v>0.82837133658601347</v>
      </c>
      <c r="I55" s="16">
        <v>0.25</v>
      </c>
      <c r="J55" s="16">
        <f t="shared" si="22"/>
        <v>0.57837133658601347</v>
      </c>
    </row>
    <row r="56" spans="1:10" ht="40.5">
      <c r="A56" s="17" t="s">
        <v>136</v>
      </c>
      <c r="B56" s="10"/>
      <c r="C56" s="9"/>
      <c r="D56" s="10"/>
      <c r="E56" s="11">
        <f t="shared" ref="E56:G56" si="24">SUBTOTAL(9,E55:E55)</f>
        <v>12051.6</v>
      </c>
      <c r="F56" s="11">
        <f t="shared" si="24"/>
        <v>9983.2000000000007</v>
      </c>
      <c r="G56" s="12">
        <f t="shared" si="24"/>
        <v>2068.4</v>
      </c>
      <c r="H56" s="6">
        <f t="shared" si="0"/>
        <v>0.82837133658601347</v>
      </c>
      <c r="I56" s="16"/>
      <c r="J56" s="16"/>
    </row>
    <row r="57" spans="1:10" ht="40.5">
      <c r="A57" s="9" t="s">
        <v>137</v>
      </c>
      <c r="B57" s="10" t="s">
        <v>138</v>
      </c>
      <c r="C57" s="9" t="s">
        <v>139</v>
      </c>
      <c r="D57" s="10" t="s">
        <v>140</v>
      </c>
      <c r="E57" s="11">
        <v>640000</v>
      </c>
      <c r="F57" s="11">
        <v>0</v>
      </c>
      <c r="G57" s="11">
        <v>640000</v>
      </c>
      <c r="H57" s="6">
        <f t="shared" si="0"/>
        <v>0</v>
      </c>
      <c r="I57" s="16">
        <v>0.25</v>
      </c>
      <c r="J57" s="16">
        <f t="shared" si="22"/>
        <v>-0.25</v>
      </c>
    </row>
    <row r="58" spans="1:10" ht="40.5">
      <c r="A58" s="17" t="s">
        <v>141</v>
      </c>
      <c r="B58" s="10"/>
      <c r="C58" s="9"/>
      <c r="D58" s="10"/>
      <c r="E58" s="11">
        <f t="shared" ref="E58:G58" si="25">SUBTOTAL(9,E57:E57)</f>
        <v>640000</v>
      </c>
      <c r="F58" s="11">
        <f t="shared" si="25"/>
        <v>0</v>
      </c>
      <c r="G58" s="12">
        <f t="shared" si="25"/>
        <v>640000</v>
      </c>
      <c r="H58" s="6">
        <f t="shared" si="0"/>
        <v>0</v>
      </c>
      <c r="I58" s="16"/>
      <c r="J58" s="16"/>
    </row>
    <row r="59" spans="1:10" ht="40.5">
      <c r="A59" s="9" t="s">
        <v>142</v>
      </c>
      <c r="B59" s="10" t="s">
        <v>143</v>
      </c>
      <c r="C59" s="9" t="s">
        <v>144</v>
      </c>
      <c r="D59" s="10" t="s">
        <v>145</v>
      </c>
      <c r="E59" s="11">
        <v>200000</v>
      </c>
      <c r="F59" s="11">
        <v>12000</v>
      </c>
      <c r="G59" s="12">
        <v>188000</v>
      </c>
      <c r="H59" s="6">
        <f t="shared" si="0"/>
        <v>0.06</v>
      </c>
      <c r="I59" s="16">
        <v>0.25</v>
      </c>
      <c r="J59" s="16">
        <f>H59-I59</f>
        <v>-0.19</v>
      </c>
    </row>
    <row r="60" spans="1:10" ht="40.5">
      <c r="A60" s="17" t="s">
        <v>146</v>
      </c>
      <c r="B60" s="10"/>
      <c r="C60" s="9"/>
      <c r="D60" s="10"/>
      <c r="E60" s="11">
        <f t="shared" ref="E60:G60" si="26">SUBTOTAL(9,E59:E59)</f>
        <v>200000</v>
      </c>
      <c r="F60" s="11">
        <f t="shared" si="26"/>
        <v>12000</v>
      </c>
      <c r="G60" s="12">
        <f t="shared" si="26"/>
        <v>188000</v>
      </c>
      <c r="H60" s="6">
        <f t="shared" si="0"/>
        <v>0.06</v>
      </c>
      <c r="I60" s="16"/>
      <c r="J60" s="16"/>
    </row>
    <row r="61" spans="1:10">
      <c r="A61" s="23" t="s">
        <v>147</v>
      </c>
      <c r="B61" s="24"/>
      <c r="C61" s="25"/>
      <c r="D61" s="24"/>
      <c r="E61" s="26">
        <f t="shared" ref="E61:G61" si="27">SUBTOTAL(9,E4:E25)</f>
        <v>219653565.5</v>
      </c>
      <c r="F61" s="26">
        <f t="shared" si="27"/>
        <v>15206050</v>
      </c>
      <c r="G61" s="26">
        <f t="shared" si="27"/>
        <v>204447515.5</v>
      </c>
      <c r="H61" s="6">
        <f t="shared" si="0"/>
        <v>6.9227421669146541E-2</v>
      </c>
      <c r="I61" s="16">
        <v>0.25</v>
      </c>
      <c r="J61" s="16">
        <f>H61-I61</f>
        <v>-0.18077257833085347</v>
      </c>
    </row>
  </sheetData>
  <mergeCells count="1">
    <mergeCell ref="A1:J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邹霏若</cp:lastModifiedBy>
  <dcterms:created xsi:type="dcterms:W3CDTF">2022-04-12T02:38:00Z</dcterms:created>
  <dcterms:modified xsi:type="dcterms:W3CDTF">2022-04-13T02:38:01Z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50AC7A6A2B974AD5B8D6549338200373</vt:lpwstr>
  </property>
  <property fmtid="{D5CDD505-2E9C-101B-9397-08002B2CF9AE}" pid="3" name="KSOProductBuildVer">
    <vt:lpwstr>2052-11.1.0.11566</vt:lpwstr>
  </property>
</Properties>
</file>