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1-10月我校国库集中支付财政资金（直接支付）执行进度表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M11" i="1"/>
  <c r="CM28"/>
  <c r="CM32"/>
  <c r="CM36"/>
  <c r="CM3"/>
  <c r="F47"/>
  <c r="CM47" s="1"/>
  <c r="F38"/>
  <c r="CM38" s="1"/>
  <c r="F39"/>
  <c r="CM39" s="1"/>
  <c r="F40"/>
  <c r="CM40" s="1"/>
  <c r="F41"/>
  <c r="CM41" s="1"/>
  <c r="F42"/>
  <c r="CM42" s="1"/>
  <c r="F43"/>
  <c r="CM43" s="1"/>
  <c r="F44"/>
  <c r="CM44" s="1"/>
  <c r="F45"/>
  <c r="CM45" s="1"/>
  <c r="F46"/>
  <c r="CM46" s="1"/>
  <c r="F28"/>
  <c r="F29"/>
  <c r="CM29" s="1"/>
  <c r="F30"/>
  <c r="CM30" s="1"/>
  <c r="F31"/>
  <c r="CM31" s="1"/>
  <c r="F32"/>
  <c r="F33"/>
  <c r="CM33" s="1"/>
  <c r="F34"/>
  <c r="CM34" s="1"/>
  <c r="F35"/>
  <c r="CM35" s="1"/>
  <c r="F36"/>
  <c r="F37"/>
  <c r="CM37" s="1"/>
  <c r="F27"/>
  <c r="CM27" s="1"/>
  <c r="G27" l="1"/>
  <c r="G33"/>
  <c r="G32" s="1"/>
  <c r="G31" s="1"/>
  <c r="G30" s="1"/>
  <c r="G29" s="1"/>
  <c r="H33"/>
  <c r="H32" s="1"/>
  <c r="H31" s="1"/>
  <c r="H30" s="1"/>
  <c r="H29" s="1"/>
  <c r="I33"/>
  <c r="I32" s="1"/>
  <c r="I31" s="1"/>
  <c r="I30" s="1"/>
  <c r="I29" s="1"/>
  <c r="J33"/>
  <c r="J32" s="1"/>
  <c r="J31" s="1"/>
  <c r="J30" s="1"/>
  <c r="J29" s="1"/>
  <c r="K33"/>
  <c r="K32" s="1"/>
  <c r="K31" s="1"/>
  <c r="K30" s="1"/>
  <c r="K29" s="1"/>
  <c r="L33"/>
  <c r="L32" s="1"/>
  <c r="L31" s="1"/>
  <c r="L30" s="1"/>
  <c r="L29" s="1"/>
  <c r="M33"/>
  <c r="M32" s="1"/>
  <c r="M31" s="1"/>
  <c r="M30" s="1"/>
  <c r="M29" s="1"/>
  <c r="N33"/>
  <c r="N32" s="1"/>
  <c r="N31" s="1"/>
  <c r="N30" s="1"/>
  <c r="N29" s="1"/>
  <c r="O34"/>
  <c r="O33" s="1"/>
  <c r="O32" s="1"/>
  <c r="O31" s="1"/>
  <c r="O30" s="1"/>
  <c r="O29" s="1"/>
  <c r="P35"/>
  <c r="P34" s="1"/>
  <c r="P33" s="1"/>
  <c r="P32" s="1"/>
  <c r="P31" s="1"/>
  <c r="P30" s="1"/>
  <c r="P29" s="1"/>
  <c r="Q35"/>
  <c r="Q34" s="1"/>
  <c r="Q33" s="1"/>
  <c r="Q32" s="1"/>
  <c r="Q31" s="1"/>
  <c r="Q30" s="1"/>
  <c r="Q29" s="1"/>
  <c r="R35"/>
  <c r="R34" s="1"/>
  <c r="R33" s="1"/>
  <c r="R32" s="1"/>
  <c r="R31" s="1"/>
  <c r="R30" s="1"/>
  <c r="R29" s="1"/>
  <c r="S35"/>
  <c r="S34" s="1"/>
  <c r="S33" s="1"/>
  <c r="S32" s="1"/>
  <c r="S31" s="1"/>
  <c r="S30" s="1"/>
  <c r="S29" s="1"/>
  <c r="T35"/>
  <c r="AD34"/>
  <c r="AC34"/>
  <c r="AB34"/>
  <c r="AA34"/>
  <c r="Z34"/>
  <c r="Y34"/>
  <c r="X34"/>
  <c r="W34"/>
  <c r="V34"/>
  <c r="V33" s="1"/>
  <c r="U34"/>
  <c r="U33" s="1"/>
  <c r="F26"/>
  <c r="CM26" s="1"/>
  <c r="F25"/>
  <c r="CM25" s="1"/>
  <c r="F24"/>
  <c r="CM24" s="1"/>
  <c r="F23"/>
  <c r="CM23" s="1"/>
  <c r="F22"/>
  <c r="CM22" s="1"/>
  <c r="F21"/>
  <c r="CM21" s="1"/>
  <c r="F20"/>
  <c r="CM20" s="1"/>
  <c r="F19"/>
  <c r="CM19" s="1"/>
  <c r="F18"/>
  <c r="CM18" s="1"/>
  <c r="F17"/>
  <c r="CM17" s="1"/>
  <c r="F16"/>
  <c r="CM16" s="1"/>
  <c r="F15"/>
  <c r="CM15" s="1"/>
  <c r="F14"/>
  <c r="CM14" s="1"/>
  <c r="F13"/>
  <c r="CM13" s="1"/>
  <c r="F12"/>
  <c r="CM12" s="1"/>
  <c r="F10"/>
  <c r="CM10" s="1"/>
  <c r="F9"/>
  <c r="CM9" s="1"/>
  <c r="F8"/>
  <c r="CM8" s="1"/>
  <c r="F7"/>
  <c r="CM7" s="1"/>
  <c r="F6"/>
  <c r="CM6" s="1"/>
  <c r="F5"/>
  <c r="CM5" s="1"/>
  <c r="F4"/>
  <c r="CM4" s="1"/>
  <c r="T34" l="1"/>
  <c r="T33" s="1"/>
</calcChain>
</file>

<file path=xl/comments1.xml><?xml version="1.0" encoding="utf-8"?>
<comments xmlns="http://schemas.openxmlformats.org/spreadsheetml/2006/main">
  <authors>
    <author>作者</author>
  </authors>
  <commentList>
    <comment ref="G1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2015.07.15 03913#
付轮转切片机80%款
</t>
        </r>
      </text>
    </comment>
    <comment ref="G15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20150901 55#
张殿武付电工通用教学实验设备32台</t>
        </r>
      </text>
    </comment>
    <comment ref="E18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2015.冲减国库授权409800
</t>
        </r>
      </text>
    </comment>
    <comment ref="G18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20150708 01977#
</t>
        </r>
      </text>
    </comment>
    <comment ref="E33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作者:
</t>
        </r>
      </text>
    </comment>
    <comment ref="G35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2015.07.13 03144#
夏侯炳报学生公寓家具维修费</t>
        </r>
      </text>
    </comment>
    <comment ref="H35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2015.09.02 00179
北京中科进出口公司2015年外刊70%款</t>
        </r>
      </text>
    </comment>
    <comment ref="I35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2015.09.02 00179#
中国图书进出口2015年订刊70%款
</t>
        </r>
      </text>
    </comment>
  </commentList>
</comments>
</file>

<file path=xl/sharedStrings.xml><?xml version="1.0" encoding="utf-8"?>
<sst xmlns="http://schemas.openxmlformats.org/spreadsheetml/2006/main" count="140" uniqueCount="125">
  <si>
    <t>部门编号</t>
  </si>
  <si>
    <t>项目编号</t>
  </si>
  <si>
    <t>摘要</t>
  </si>
  <si>
    <t>负责人</t>
  </si>
  <si>
    <t>-</t>
  </si>
  <si>
    <t>华南农业大学国家兽药安全评价（环境评估）实验室（第二批动物防疫体系建设项目） </t>
  </si>
  <si>
    <t>华南农业大学科技实业发展总公司优质（超级）稻航天生物育种高技术产业化示范工程（扩大内需国债）</t>
  </si>
  <si>
    <t>华南农业大学广东优质水稻良种繁育基地 </t>
  </si>
  <si>
    <t>下达2011年种子工程中央预算内基建支出预算 </t>
  </si>
  <si>
    <t xml:space="preserve">国家瓜果改良中心荔枝分中心建设项目 </t>
  </si>
  <si>
    <t xml:space="preserve">2014年华南农业大学生命科学学院和六一操场沿线10KV架空高压线路电缆落地改造工程 </t>
  </si>
  <si>
    <t>4200</t>
  </si>
  <si>
    <t>零A107省引进领军人才张炼辉教授工作经费</t>
  </si>
  <si>
    <t>张炼辉</t>
  </si>
  <si>
    <t>4800</t>
  </si>
  <si>
    <t>212186</t>
  </si>
  <si>
    <t>零A129数理化专业基础教学实验平台建设（教</t>
  </si>
  <si>
    <t>陈亚平</t>
  </si>
  <si>
    <t>F13020</t>
  </si>
  <si>
    <t>零A114亚热带农业生物资源保护与利用国家重点实验室</t>
  </si>
  <si>
    <t>刘耀光</t>
  </si>
  <si>
    <t>4500</t>
  </si>
  <si>
    <t>213028</t>
  </si>
  <si>
    <t>零A145-2013年中央与地方共建-工程训练中心</t>
  </si>
  <si>
    <t>陈润恩</t>
  </si>
  <si>
    <t>3300</t>
  </si>
  <si>
    <t>213029</t>
  </si>
  <si>
    <t>零A145-2013年中央与地方共建-农业博物馆维</t>
  </si>
  <si>
    <t>张日新</t>
  </si>
  <si>
    <t>4900</t>
  </si>
  <si>
    <t>214029</t>
  </si>
  <si>
    <t>零A151省级示范中心—物理</t>
  </si>
  <si>
    <t>4300</t>
  </si>
  <si>
    <t>214221</t>
  </si>
  <si>
    <t>零A165-2014年中央财政支持地方高校-畜牧学</t>
  </si>
  <si>
    <t>张永亮</t>
  </si>
  <si>
    <t>5300</t>
  </si>
  <si>
    <t>214222</t>
  </si>
  <si>
    <t>零A165-2014年中央财政支持地方高校-南亚热</t>
  </si>
  <si>
    <t>朱世江</t>
  </si>
  <si>
    <t>4600</t>
  </si>
  <si>
    <t>214223</t>
  </si>
  <si>
    <t>零A165-2014年中央财政支持地方高校-现代生</t>
  </si>
  <si>
    <t>邓诣群</t>
  </si>
  <si>
    <t>4400</t>
  </si>
  <si>
    <t>214224</t>
  </si>
  <si>
    <t>零A165-2014年中央财政支持地方高校-农事训</t>
  </si>
  <si>
    <t>谢正生</t>
  </si>
  <si>
    <t>6900</t>
  </si>
  <si>
    <t>214225</t>
  </si>
  <si>
    <t>零A165-2014年中央财政支持地方高校-基础教</t>
  </si>
  <si>
    <t>陈志民</t>
  </si>
  <si>
    <t>3600</t>
  </si>
  <si>
    <t>214228</t>
  </si>
  <si>
    <t>零A165-2014年特色重点学科-作物遗传育种</t>
  </si>
  <si>
    <t>张桂权</t>
  </si>
  <si>
    <t>214230</t>
  </si>
  <si>
    <t>零A165-2014年特色重点学科-预防兽医学</t>
  </si>
  <si>
    <t>廖明</t>
  </si>
  <si>
    <t>6100</t>
  </si>
  <si>
    <t>214231</t>
  </si>
  <si>
    <t>零A165-2014年中央财政支持地方高校-智慧校</t>
  </si>
  <si>
    <t>刘卫民</t>
  </si>
  <si>
    <t>E14137</t>
  </si>
  <si>
    <t>零A168群体微生物基础理论与前沿技术创新团</t>
  </si>
  <si>
    <t>E.PGreenberg</t>
  </si>
  <si>
    <t>零A170广东省微生物信号与作物病害防治重点</t>
  </si>
  <si>
    <t>零A179艺术学院CAD实验室401分室电脑更新</t>
  </si>
  <si>
    <t>零A179艺术实验教学示范中心</t>
  </si>
  <si>
    <t>零A179广东省动物临床重大疾病综合防控技</t>
  </si>
  <si>
    <t>零A179公基中心电脑更新费</t>
  </si>
  <si>
    <t>零A179水利与土木工程学院实验教学中</t>
  </si>
  <si>
    <t>零A179物理实验教学示范中心</t>
  </si>
  <si>
    <t>0001</t>
  </si>
  <si>
    <t>零A179学校统筹部分</t>
  </si>
  <si>
    <t>2014年度省级农作物良种良法示范基地建设专项资金</t>
    <phoneticPr fontId="4" type="noConversion"/>
  </si>
  <si>
    <t>2015年度省级农作物良种良法示范基地建设专项资金</t>
    <phoneticPr fontId="4" type="noConversion"/>
  </si>
  <si>
    <t>零A203林学与风景园林学院实验教学示范</t>
    <phoneticPr fontId="4" type="noConversion"/>
  </si>
  <si>
    <t>零A203电气工程实验教学示范中心</t>
    <phoneticPr fontId="4" type="noConversion"/>
  </si>
  <si>
    <t>零A203网络工程实验教学示范中心</t>
    <phoneticPr fontId="4" type="noConversion"/>
  </si>
  <si>
    <t>零A212省级财政教育专项经费</t>
  </si>
  <si>
    <t>农业资源与环境学</t>
  </si>
  <si>
    <t>动物科学教学实验平台建设</t>
  </si>
  <si>
    <t>江青艳</t>
  </si>
  <si>
    <t>农业昆虫与害虫防治</t>
    <phoneticPr fontId="4" type="noConversion"/>
  </si>
  <si>
    <t>果树学</t>
    <phoneticPr fontId="4" type="noConversion"/>
  </si>
  <si>
    <t>预防兽医学</t>
    <phoneticPr fontId="4" type="noConversion"/>
  </si>
  <si>
    <t>零C28 第二批节约型公共机构示范创建单位LE</t>
  </si>
  <si>
    <t>E13071</t>
    <phoneticPr fontId="4" type="noConversion"/>
  </si>
  <si>
    <t>刘耀光</t>
    <phoneticPr fontId="4" type="noConversion"/>
  </si>
  <si>
    <t>郭子政</t>
    <phoneticPr fontId="4" type="noConversion"/>
  </si>
  <si>
    <t>4300</t>
    <phoneticPr fontId="4" type="noConversion"/>
  </si>
  <si>
    <t>214111</t>
    <phoneticPr fontId="4" type="noConversion"/>
  </si>
  <si>
    <t>孙京臣</t>
    <phoneticPr fontId="4" type="noConversion"/>
  </si>
  <si>
    <t>郑欣</t>
    <phoneticPr fontId="4" type="noConversion"/>
  </si>
  <si>
    <t>杨世华</t>
    <phoneticPr fontId="4" type="noConversion"/>
  </si>
  <si>
    <t>陈建军</t>
    <phoneticPr fontId="4" type="noConversion"/>
  </si>
  <si>
    <t>何春保</t>
    <phoneticPr fontId="4" type="noConversion"/>
  </si>
  <si>
    <t>郭子政</t>
    <phoneticPr fontId="4" type="noConversion"/>
  </si>
  <si>
    <t>学校</t>
    <phoneticPr fontId="4" type="noConversion"/>
  </si>
  <si>
    <t>F15078</t>
    <phoneticPr fontId="4" type="noConversion"/>
  </si>
  <si>
    <t>唐湘如</t>
    <phoneticPr fontId="4" type="noConversion"/>
  </si>
  <si>
    <t>吴永彬</t>
    <phoneticPr fontId="4" type="noConversion"/>
  </si>
  <si>
    <t>魏德仙</t>
    <phoneticPr fontId="4" type="noConversion"/>
  </si>
  <si>
    <t>徐东风</t>
    <phoneticPr fontId="4" type="noConversion"/>
  </si>
  <si>
    <t>李永涛</t>
    <phoneticPr fontId="4" type="noConversion"/>
  </si>
  <si>
    <t>梁广文</t>
    <phoneticPr fontId="4" type="noConversion"/>
  </si>
  <si>
    <t>林顺权</t>
    <phoneticPr fontId="4" type="noConversion"/>
  </si>
  <si>
    <t>廖明</t>
    <phoneticPr fontId="4" type="noConversion"/>
  </si>
  <si>
    <t>当前余额</t>
    <phoneticPr fontId="1" type="noConversion"/>
  </si>
  <si>
    <t>执行进度</t>
    <phoneticPr fontId="1" type="noConversion"/>
  </si>
  <si>
    <t>直接支付总额</t>
    <phoneticPr fontId="4" type="noConversion"/>
  </si>
  <si>
    <t>使用总额</t>
    <phoneticPr fontId="4" type="noConversion"/>
  </si>
  <si>
    <t>胡桂兵</t>
    <phoneticPr fontId="1" type="noConversion"/>
  </si>
  <si>
    <t>年海</t>
    <phoneticPr fontId="1" type="noConversion"/>
  </si>
  <si>
    <t>刘雅红</t>
    <phoneticPr fontId="1" type="noConversion"/>
  </si>
  <si>
    <t>罗锡文</t>
    <phoneticPr fontId="1" type="noConversion"/>
  </si>
  <si>
    <t>华南农业大学国家水稻种植机械化生产科技创新基地项目</t>
    <phoneticPr fontId="4" type="noConversion"/>
  </si>
  <si>
    <t xml:space="preserve">华南农业大学国家兽医微生物耐药性风险评估实验室项目（中央投资） </t>
    <phoneticPr fontId="4" type="noConversion"/>
  </si>
  <si>
    <t>212027</t>
    <phoneticPr fontId="4" type="noConversion"/>
  </si>
  <si>
    <t>亚热带农业生物资源保护与利用国家重点实验室建设经费</t>
    <phoneticPr fontId="4" type="noConversion"/>
  </si>
  <si>
    <t>零A154亚热带蚕桑种质资源保护与安全生产工</t>
    <phoneticPr fontId="4" type="noConversion"/>
  </si>
  <si>
    <t>F15016</t>
    <phoneticPr fontId="1" type="noConversion"/>
  </si>
  <si>
    <t>谢正生</t>
    <phoneticPr fontId="1" type="noConversion"/>
  </si>
  <si>
    <t>1-10月我校国库集中支付财政资金（直接支付）执行进度表</t>
    <phoneticPr fontId="1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</si>
</sst>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#,##0.00_ "/>
    <numFmt numFmtId="177" formatCode="#,##0.00_ ;[Red]\-#,##0.00\ "/>
    <numFmt numFmtId="178" formatCode="yyyy&quot;年&quot;m&quot;月&quot;d&quot;日&quot;;@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43" fontId="4" fillId="0" borderId="0" xfId="1" applyFont="1" applyFill="1" applyAlignment="1">
      <alignment vertical="center"/>
    </xf>
    <xf numFmtId="43" fontId="4" fillId="0" borderId="0" xfId="1" applyFont="1" applyFill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43" fontId="8" fillId="0" borderId="2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64"/>
  <sheetViews>
    <sheetView tabSelected="1" workbookViewId="0">
      <selection sqref="A1:CM1"/>
    </sheetView>
  </sheetViews>
  <sheetFormatPr defaultRowHeight="24.95" customHeight="1"/>
  <cols>
    <col min="1" max="1" width="8.875" style="3" customWidth="1"/>
    <col min="2" max="2" width="9.375" style="3" customWidth="1"/>
    <col min="3" max="3" width="34.875" style="5" customWidth="1"/>
    <col min="4" max="4" width="7.875" style="3" customWidth="1"/>
    <col min="5" max="5" width="19.5" style="4" customWidth="1"/>
    <col min="6" max="6" width="15.5" style="4" customWidth="1"/>
    <col min="7" max="7" width="12.875" style="4" hidden="1" customWidth="1"/>
    <col min="8" max="8" width="14.5" style="4" hidden="1" customWidth="1"/>
    <col min="9" max="9" width="13.375" style="4" hidden="1" customWidth="1"/>
    <col min="10" max="10" width="13.125" style="4" hidden="1" customWidth="1"/>
    <col min="11" max="11" width="11.125" style="4" hidden="1" customWidth="1"/>
    <col min="12" max="12" width="13.25" style="4" hidden="1" customWidth="1"/>
    <col min="13" max="13" width="11.125" style="4" hidden="1" customWidth="1"/>
    <col min="14" max="14" width="13.625" style="4" hidden="1" customWidth="1"/>
    <col min="15" max="40" width="11.125" style="4" hidden="1" customWidth="1"/>
    <col min="41" max="89" width="0" style="2" hidden="1" customWidth="1"/>
    <col min="90" max="90" width="17.125" style="2" customWidth="1"/>
    <col min="91" max="16384" width="9" style="2"/>
  </cols>
  <sheetData>
    <row r="1" spans="1:91" ht="24.95" customHeight="1">
      <c r="A1" s="25" t="s">
        <v>124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</row>
    <row r="2" spans="1:91" s="14" customFormat="1" ht="24.95" customHeight="1">
      <c r="A2" s="8" t="s">
        <v>0</v>
      </c>
      <c r="B2" s="8" t="s">
        <v>1</v>
      </c>
      <c r="C2" s="8" t="s">
        <v>2</v>
      </c>
      <c r="D2" s="8" t="s">
        <v>3</v>
      </c>
      <c r="E2" s="9" t="s">
        <v>111</v>
      </c>
      <c r="F2" s="9" t="s">
        <v>112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9" t="s">
        <v>109</v>
      </c>
      <c r="CM2" s="8" t="s">
        <v>110</v>
      </c>
    </row>
    <row r="3" spans="1:91" s="18" customFormat="1" ht="30.75" customHeight="1">
      <c r="A3" s="10" t="s">
        <v>4</v>
      </c>
      <c r="B3" s="10" t="s">
        <v>4</v>
      </c>
      <c r="C3" s="16" t="s">
        <v>5</v>
      </c>
      <c r="D3" s="10"/>
      <c r="E3" s="12">
        <v>1243738.1100000001</v>
      </c>
      <c r="F3" s="12">
        <v>0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2">
        <v>1243738.1100000001</v>
      </c>
      <c r="CM3" s="21">
        <f>F3/E3</f>
        <v>0</v>
      </c>
    </row>
    <row r="4" spans="1:91" s="18" customFormat="1" ht="42" customHeight="1">
      <c r="A4" s="10" t="s">
        <v>4</v>
      </c>
      <c r="B4" s="10" t="s">
        <v>4</v>
      </c>
      <c r="C4" s="16" t="s">
        <v>6</v>
      </c>
      <c r="D4" s="10"/>
      <c r="E4" s="12">
        <v>1000000</v>
      </c>
      <c r="F4" s="12">
        <f t="shared" ref="F4:F10" si="0">SUM(G4:AN4)</f>
        <v>0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2">
        <v>1000000</v>
      </c>
      <c r="CM4" s="21">
        <f t="shared" ref="CM4:CM47" si="1">F4/E4</f>
        <v>0</v>
      </c>
    </row>
    <row r="5" spans="1:91" s="18" customFormat="1" ht="24.95" customHeight="1">
      <c r="A5" s="10" t="s">
        <v>4</v>
      </c>
      <c r="B5" s="10" t="s">
        <v>4</v>
      </c>
      <c r="C5" s="16" t="s">
        <v>7</v>
      </c>
      <c r="D5" s="10"/>
      <c r="E5" s="12">
        <v>1923923.76</v>
      </c>
      <c r="F5" s="12">
        <f t="shared" si="0"/>
        <v>0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2">
        <v>1923923.76</v>
      </c>
      <c r="CM5" s="21">
        <f t="shared" si="1"/>
        <v>0</v>
      </c>
    </row>
    <row r="6" spans="1:91" s="18" customFormat="1" ht="24.95" customHeight="1">
      <c r="A6" s="10" t="s">
        <v>4</v>
      </c>
      <c r="B6" s="10" t="s">
        <v>4</v>
      </c>
      <c r="C6" s="16" t="s">
        <v>8</v>
      </c>
      <c r="D6" s="10" t="s">
        <v>114</v>
      </c>
      <c r="E6" s="12">
        <v>623765</v>
      </c>
      <c r="F6" s="12">
        <f t="shared" si="0"/>
        <v>149576.03</v>
      </c>
      <c r="G6" s="12">
        <v>137157.53</v>
      </c>
      <c r="H6" s="12">
        <v>12418.5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2">
        <v>474188.97</v>
      </c>
      <c r="CM6" s="21">
        <f t="shared" si="1"/>
        <v>0.23979548387613925</v>
      </c>
    </row>
    <row r="7" spans="1:91" s="18" customFormat="1" ht="27.75" customHeight="1">
      <c r="A7" s="10" t="s">
        <v>4</v>
      </c>
      <c r="B7" s="10" t="s">
        <v>4</v>
      </c>
      <c r="C7" s="19" t="s">
        <v>9</v>
      </c>
      <c r="D7" s="10" t="s">
        <v>113</v>
      </c>
      <c r="E7" s="12">
        <v>2461460.98</v>
      </c>
      <c r="F7" s="10">
        <f t="shared" si="0"/>
        <v>583397.41</v>
      </c>
      <c r="G7" s="12">
        <v>65840</v>
      </c>
      <c r="H7" s="12">
        <v>289686.33</v>
      </c>
      <c r="I7" s="12">
        <v>219771.08</v>
      </c>
      <c r="J7" s="12">
        <v>4500</v>
      </c>
      <c r="K7" s="12">
        <v>3600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2">
        <v>1878063.5699999998</v>
      </c>
      <c r="CM7" s="21">
        <f t="shared" si="1"/>
        <v>0.23701265823031656</v>
      </c>
    </row>
    <row r="8" spans="1:91" s="18" customFormat="1" ht="27.75" customHeight="1">
      <c r="A8" s="10"/>
      <c r="B8" s="10"/>
      <c r="C8" s="16" t="s">
        <v>117</v>
      </c>
      <c r="D8" s="10" t="s">
        <v>116</v>
      </c>
      <c r="E8" s="12">
        <v>20000000</v>
      </c>
      <c r="F8" s="12">
        <f t="shared" si="0"/>
        <v>0</v>
      </c>
      <c r="G8" s="10">
        <v>0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2">
        <v>20000000</v>
      </c>
      <c r="CM8" s="21">
        <f t="shared" si="1"/>
        <v>0</v>
      </c>
    </row>
    <row r="9" spans="1:91" s="18" customFormat="1" ht="27.75" customHeight="1">
      <c r="A9" s="10"/>
      <c r="B9" s="10"/>
      <c r="C9" s="16" t="s">
        <v>118</v>
      </c>
      <c r="D9" s="10" t="s">
        <v>115</v>
      </c>
      <c r="E9" s="12">
        <v>10000000</v>
      </c>
      <c r="F9" s="12">
        <f t="shared" si="0"/>
        <v>2707296</v>
      </c>
      <c r="G9" s="12">
        <v>477200</v>
      </c>
      <c r="H9" s="12">
        <v>99600</v>
      </c>
      <c r="I9" s="12">
        <v>293696</v>
      </c>
      <c r="J9" s="12">
        <v>1836800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2">
        <v>7292704</v>
      </c>
      <c r="CM9" s="21">
        <f t="shared" si="1"/>
        <v>0.27072960000000001</v>
      </c>
    </row>
    <row r="10" spans="1:91" s="18" customFormat="1" ht="27.75" customHeight="1">
      <c r="A10" s="10"/>
      <c r="B10" s="10"/>
      <c r="C10" s="17" t="s">
        <v>10</v>
      </c>
      <c r="D10" s="10"/>
      <c r="E10" s="12">
        <v>9000000</v>
      </c>
      <c r="F10" s="12">
        <f t="shared" si="0"/>
        <v>74756</v>
      </c>
      <c r="G10" s="12">
        <v>74756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2">
        <v>8925244</v>
      </c>
      <c r="CM10" s="21">
        <f t="shared" si="1"/>
        <v>8.3062222222222218E-3</v>
      </c>
    </row>
    <row r="11" spans="1:91" s="20" customFormat="1" ht="24.95" customHeight="1">
      <c r="A11" s="10" t="s">
        <v>11</v>
      </c>
      <c r="B11" s="10" t="s">
        <v>119</v>
      </c>
      <c r="C11" s="16" t="s">
        <v>12</v>
      </c>
      <c r="D11" s="11" t="s">
        <v>13</v>
      </c>
      <c r="E11" s="23">
        <v>870000</v>
      </c>
      <c r="F11" s="11">
        <v>0</v>
      </c>
      <c r="G11" s="12"/>
      <c r="H11" s="12"/>
      <c r="I11" s="13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23">
        <v>870000</v>
      </c>
      <c r="CM11" s="21">
        <f t="shared" si="1"/>
        <v>0</v>
      </c>
    </row>
    <row r="12" spans="1:91" s="18" customFormat="1" ht="24.95" customHeight="1">
      <c r="A12" s="10">
        <v>9400</v>
      </c>
      <c r="B12" s="10" t="s">
        <v>88</v>
      </c>
      <c r="C12" s="16" t="s">
        <v>120</v>
      </c>
      <c r="D12" s="10" t="s">
        <v>89</v>
      </c>
      <c r="E12" s="22">
        <v>4580380.49</v>
      </c>
      <c r="F12" s="12">
        <f t="shared" ref="F12:F16" si="2">SUM(G12:AN12)</f>
        <v>1441199.2</v>
      </c>
      <c r="G12" s="22">
        <v>140399.20000000001</v>
      </c>
      <c r="H12" s="22">
        <v>318400</v>
      </c>
      <c r="I12" s="22">
        <v>494400</v>
      </c>
      <c r="J12" s="22">
        <v>168000</v>
      </c>
      <c r="K12" s="22">
        <v>320000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2">
        <v>3139181.29</v>
      </c>
      <c r="CM12" s="21">
        <f t="shared" si="1"/>
        <v>0.31464617473296413</v>
      </c>
    </row>
    <row r="13" spans="1:91" s="18" customFormat="1" ht="24.95" customHeight="1">
      <c r="A13" s="10" t="s">
        <v>14</v>
      </c>
      <c r="B13" s="10" t="s">
        <v>15</v>
      </c>
      <c r="C13" s="16" t="s">
        <v>16</v>
      </c>
      <c r="D13" s="10" t="s">
        <v>17</v>
      </c>
      <c r="E13" s="22">
        <v>287500</v>
      </c>
      <c r="F13" s="12">
        <f t="shared" si="2"/>
        <v>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2">
        <v>287500</v>
      </c>
      <c r="CM13" s="21">
        <f t="shared" si="1"/>
        <v>0</v>
      </c>
    </row>
    <row r="14" spans="1:91" s="18" customFormat="1" ht="24.95" customHeight="1">
      <c r="A14" s="10">
        <v>9400</v>
      </c>
      <c r="B14" s="10" t="s">
        <v>18</v>
      </c>
      <c r="C14" s="16" t="s">
        <v>19</v>
      </c>
      <c r="D14" s="10" t="s">
        <v>20</v>
      </c>
      <c r="E14" s="22">
        <v>225962.95</v>
      </c>
      <c r="F14" s="12">
        <f t="shared" si="2"/>
        <v>0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2">
        <v>225962.95</v>
      </c>
      <c r="CM14" s="21">
        <f t="shared" si="1"/>
        <v>0</v>
      </c>
    </row>
    <row r="15" spans="1:91" s="18" customFormat="1" ht="24.95" customHeight="1">
      <c r="A15" s="10" t="s">
        <v>21</v>
      </c>
      <c r="B15" s="10" t="s">
        <v>22</v>
      </c>
      <c r="C15" s="16" t="s">
        <v>23</v>
      </c>
      <c r="D15" s="10" t="s">
        <v>24</v>
      </c>
      <c r="E15" s="22">
        <v>497000</v>
      </c>
      <c r="F15" s="12">
        <f t="shared" si="2"/>
        <v>219200</v>
      </c>
      <c r="G15" s="22">
        <v>219200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2">
        <v>277800</v>
      </c>
      <c r="CM15" s="21">
        <f t="shared" si="1"/>
        <v>0.44104627766599597</v>
      </c>
    </row>
    <row r="16" spans="1:91" s="18" customFormat="1" ht="24.95" customHeight="1">
      <c r="A16" s="10" t="s">
        <v>25</v>
      </c>
      <c r="B16" s="10" t="s">
        <v>26</v>
      </c>
      <c r="C16" s="16" t="s">
        <v>27</v>
      </c>
      <c r="D16" s="10" t="s">
        <v>28</v>
      </c>
      <c r="E16" s="22">
        <v>3000000</v>
      </c>
      <c r="F16" s="12">
        <f t="shared" si="2"/>
        <v>0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2">
        <v>3000000</v>
      </c>
      <c r="CM16" s="21">
        <f t="shared" si="1"/>
        <v>0</v>
      </c>
    </row>
    <row r="17" spans="1:91" s="18" customFormat="1" ht="28.5" customHeight="1">
      <c r="A17" s="10" t="s">
        <v>29</v>
      </c>
      <c r="B17" s="10" t="s">
        <v>30</v>
      </c>
      <c r="C17" s="16" t="s">
        <v>31</v>
      </c>
      <c r="D17" s="11" t="s">
        <v>90</v>
      </c>
      <c r="E17" s="22">
        <v>558800</v>
      </c>
      <c r="F17" s="12">
        <f>SUM(G17:AN17)</f>
        <v>0</v>
      </c>
      <c r="G17" s="22">
        <v>0</v>
      </c>
      <c r="H17" s="22">
        <v>0</v>
      </c>
      <c r="I17" s="22">
        <v>0</v>
      </c>
      <c r="J17" s="22">
        <v>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2">
        <v>558800</v>
      </c>
      <c r="CM17" s="21">
        <f t="shared" si="1"/>
        <v>0</v>
      </c>
    </row>
    <row r="18" spans="1:91" s="18" customFormat="1" ht="28.5" customHeight="1">
      <c r="A18" s="10" t="s">
        <v>91</v>
      </c>
      <c r="B18" s="10" t="s">
        <v>92</v>
      </c>
      <c r="C18" s="15" t="s">
        <v>121</v>
      </c>
      <c r="D18" s="10" t="s">
        <v>93</v>
      </c>
      <c r="E18" s="12">
        <v>409800</v>
      </c>
      <c r="F18" s="12">
        <f>SUM(G18:AA18)</f>
        <v>327840</v>
      </c>
      <c r="G18" s="22">
        <v>327840</v>
      </c>
      <c r="H18" s="22">
        <v>0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22">
        <v>81960</v>
      </c>
      <c r="CM18" s="21">
        <f t="shared" si="1"/>
        <v>0.8</v>
      </c>
    </row>
    <row r="19" spans="1:91" s="18" customFormat="1" ht="28.5" customHeight="1">
      <c r="A19" s="10" t="s">
        <v>32</v>
      </c>
      <c r="B19" s="10" t="s">
        <v>33</v>
      </c>
      <c r="C19" s="16" t="s">
        <v>34</v>
      </c>
      <c r="D19" s="10" t="s">
        <v>35</v>
      </c>
      <c r="E19" s="22">
        <v>2400000</v>
      </c>
      <c r="F19" s="12">
        <f t="shared" ref="F19:F26" si="3">SUM(G19:AN19)</f>
        <v>1919040</v>
      </c>
      <c r="G19" s="22">
        <v>1919040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2">
        <v>480960</v>
      </c>
      <c r="CM19" s="21">
        <f t="shared" si="1"/>
        <v>0.79959999999999998</v>
      </c>
    </row>
    <row r="20" spans="1:91" s="18" customFormat="1" ht="28.5" customHeight="1">
      <c r="A20" s="10" t="s">
        <v>36</v>
      </c>
      <c r="B20" s="10" t="s">
        <v>37</v>
      </c>
      <c r="C20" s="16" t="s">
        <v>38</v>
      </c>
      <c r="D20" s="10" t="s">
        <v>39</v>
      </c>
      <c r="E20" s="22">
        <v>1029920</v>
      </c>
      <c r="F20" s="12">
        <f t="shared" si="3"/>
        <v>1024020</v>
      </c>
      <c r="G20" s="22">
        <v>116320</v>
      </c>
      <c r="H20" s="22">
        <v>41600</v>
      </c>
      <c r="I20" s="22">
        <v>119600</v>
      </c>
      <c r="J20" s="10">
        <v>597200</v>
      </c>
      <c r="K20" s="22">
        <v>149300</v>
      </c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2">
        <v>5900</v>
      </c>
      <c r="CM20" s="21">
        <f t="shared" si="1"/>
        <v>0.9942713997203666</v>
      </c>
    </row>
    <row r="21" spans="1:91" s="18" customFormat="1" ht="28.5" customHeight="1">
      <c r="A21" s="10" t="s">
        <v>40</v>
      </c>
      <c r="B21" s="10" t="s">
        <v>41</v>
      </c>
      <c r="C21" s="16" t="s">
        <v>42</v>
      </c>
      <c r="D21" s="10" t="s">
        <v>43</v>
      </c>
      <c r="E21" s="22">
        <v>1670000</v>
      </c>
      <c r="F21" s="12">
        <f t="shared" si="3"/>
        <v>0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2">
        <v>1670000</v>
      </c>
      <c r="CM21" s="21">
        <f t="shared" si="1"/>
        <v>0</v>
      </c>
    </row>
    <row r="22" spans="1:91" s="18" customFormat="1" ht="28.5" customHeight="1">
      <c r="A22" s="10" t="s">
        <v>44</v>
      </c>
      <c r="B22" s="10" t="s">
        <v>45</v>
      </c>
      <c r="C22" s="16" t="s">
        <v>46</v>
      </c>
      <c r="D22" s="10" t="s">
        <v>47</v>
      </c>
      <c r="E22" s="22">
        <v>2688973.5</v>
      </c>
      <c r="F22" s="12">
        <f t="shared" si="3"/>
        <v>946660</v>
      </c>
      <c r="G22" s="22">
        <v>468800</v>
      </c>
      <c r="H22" s="22">
        <v>240980</v>
      </c>
      <c r="I22" s="22">
        <v>236880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2">
        <v>1742313.5</v>
      </c>
      <c r="CM22" s="21">
        <f t="shared" si="1"/>
        <v>0.35205255834614957</v>
      </c>
    </row>
    <row r="23" spans="1:91" s="18" customFormat="1" ht="28.5" customHeight="1">
      <c r="A23" s="10" t="s">
        <v>48</v>
      </c>
      <c r="B23" s="10" t="s">
        <v>49</v>
      </c>
      <c r="C23" s="16" t="s">
        <v>50</v>
      </c>
      <c r="D23" s="10" t="s">
        <v>51</v>
      </c>
      <c r="E23" s="22">
        <v>4440</v>
      </c>
      <c r="F23" s="12">
        <f t="shared" si="3"/>
        <v>0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2">
        <v>4440</v>
      </c>
      <c r="CM23" s="21">
        <f t="shared" si="1"/>
        <v>0</v>
      </c>
    </row>
    <row r="24" spans="1:91" s="18" customFormat="1" ht="28.5" customHeight="1">
      <c r="A24" s="10" t="s">
        <v>52</v>
      </c>
      <c r="B24" s="10" t="s">
        <v>53</v>
      </c>
      <c r="C24" s="16" t="s">
        <v>54</v>
      </c>
      <c r="D24" s="10" t="s">
        <v>55</v>
      </c>
      <c r="E24" s="22">
        <v>66000</v>
      </c>
      <c r="F24" s="12">
        <f t="shared" si="3"/>
        <v>66000</v>
      </c>
      <c r="G24" s="22">
        <v>66000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2">
        <v>0</v>
      </c>
      <c r="CM24" s="21">
        <f t="shared" si="1"/>
        <v>1</v>
      </c>
    </row>
    <row r="25" spans="1:91" s="18" customFormat="1" ht="28.5" customHeight="1">
      <c r="A25" s="10" t="s">
        <v>52</v>
      </c>
      <c r="B25" s="10" t="s">
        <v>56</v>
      </c>
      <c r="C25" s="16" t="s">
        <v>57</v>
      </c>
      <c r="D25" s="10" t="s">
        <v>58</v>
      </c>
      <c r="E25" s="22">
        <v>779100</v>
      </c>
      <c r="F25" s="12">
        <f t="shared" si="3"/>
        <v>12350</v>
      </c>
      <c r="G25" s="22">
        <v>12350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2">
        <v>766750</v>
      </c>
      <c r="CM25" s="21">
        <f t="shared" si="1"/>
        <v>1.5851623668335257E-2</v>
      </c>
    </row>
    <row r="26" spans="1:91" s="18" customFormat="1" ht="28.5" customHeight="1">
      <c r="A26" s="10" t="s">
        <v>59</v>
      </c>
      <c r="B26" s="10" t="s">
        <v>60</v>
      </c>
      <c r="C26" s="16" t="s">
        <v>61</v>
      </c>
      <c r="D26" s="10" t="s">
        <v>62</v>
      </c>
      <c r="E26" s="22">
        <v>3000000</v>
      </c>
      <c r="F26" s="12">
        <f t="shared" si="3"/>
        <v>2995600</v>
      </c>
      <c r="G26" s="22">
        <v>1501800</v>
      </c>
      <c r="H26" s="22">
        <v>1493800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2">
        <v>4400</v>
      </c>
      <c r="CM26" s="21">
        <f t="shared" si="1"/>
        <v>0.99853333333333338</v>
      </c>
    </row>
    <row r="27" spans="1:91" s="18" customFormat="1" ht="28.5" customHeight="1">
      <c r="A27" s="10" t="s">
        <v>11</v>
      </c>
      <c r="B27" s="10" t="s">
        <v>63</v>
      </c>
      <c r="C27" s="16" t="s">
        <v>64</v>
      </c>
      <c r="D27" s="10" t="s">
        <v>65</v>
      </c>
      <c r="E27" s="22">
        <v>7000000</v>
      </c>
      <c r="F27" s="12">
        <f>E27-CL27</f>
        <v>4532000</v>
      </c>
      <c r="G27" s="22">
        <f>SUM(G45)</f>
        <v>0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2">
        <v>2468000</v>
      </c>
      <c r="CM27" s="21">
        <f t="shared" si="1"/>
        <v>0.64742857142857146</v>
      </c>
    </row>
    <row r="28" spans="1:91" s="18" customFormat="1" ht="28.5" customHeight="1">
      <c r="A28" s="10">
        <v>4200</v>
      </c>
      <c r="B28" s="10">
        <v>214236</v>
      </c>
      <c r="C28" s="16" t="s">
        <v>66</v>
      </c>
      <c r="D28" s="11" t="s">
        <v>13</v>
      </c>
      <c r="E28" s="22">
        <v>500000</v>
      </c>
      <c r="F28" s="12">
        <f t="shared" ref="F28:F47" si="4">E28-CL28</f>
        <v>0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2">
        <v>500000</v>
      </c>
      <c r="CM28" s="21">
        <f t="shared" si="1"/>
        <v>0</v>
      </c>
    </row>
    <row r="29" spans="1:91" s="18" customFormat="1" ht="28.5" customHeight="1">
      <c r="A29" s="10">
        <v>5400</v>
      </c>
      <c r="B29" s="10">
        <v>215031</v>
      </c>
      <c r="C29" s="16" t="s">
        <v>67</v>
      </c>
      <c r="D29" s="10" t="s">
        <v>94</v>
      </c>
      <c r="E29" s="22">
        <v>272000</v>
      </c>
      <c r="F29" s="12">
        <f t="shared" si="4"/>
        <v>0</v>
      </c>
      <c r="G29" s="22">
        <f>SUM(G30)</f>
        <v>0</v>
      </c>
      <c r="H29" s="22">
        <f t="shared" ref="H29:S29" si="5">SUM(H30)</f>
        <v>0</v>
      </c>
      <c r="I29" s="22">
        <f t="shared" si="5"/>
        <v>0</v>
      </c>
      <c r="J29" s="22">
        <f t="shared" si="5"/>
        <v>0</v>
      </c>
      <c r="K29" s="22">
        <f t="shared" si="5"/>
        <v>0</v>
      </c>
      <c r="L29" s="22">
        <f t="shared" si="5"/>
        <v>0</v>
      </c>
      <c r="M29" s="22">
        <f t="shared" si="5"/>
        <v>0</v>
      </c>
      <c r="N29" s="22">
        <f t="shared" si="5"/>
        <v>0</v>
      </c>
      <c r="O29" s="22">
        <f t="shared" si="5"/>
        <v>447980</v>
      </c>
      <c r="P29" s="22" t="e">
        <f t="shared" si="5"/>
        <v>#REF!</v>
      </c>
      <c r="Q29" s="22" t="e">
        <f t="shared" si="5"/>
        <v>#REF!</v>
      </c>
      <c r="R29" s="22" t="e">
        <f t="shared" si="5"/>
        <v>#REF!</v>
      </c>
      <c r="S29" s="22" t="e">
        <f t="shared" si="5"/>
        <v>#REF!</v>
      </c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2">
        <v>272000</v>
      </c>
      <c r="CM29" s="21">
        <f t="shared" si="1"/>
        <v>0</v>
      </c>
    </row>
    <row r="30" spans="1:91" s="18" customFormat="1" ht="28.5" customHeight="1">
      <c r="A30" s="10">
        <v>5400</v>
      </c>
      <c r="B30" s="10">
        <v>215034</v>
      </c>
      <c r="C30" s="16" t="s">
        <v>68</v>
      </c>
      <c r="D30" s="10" t="s">
        <v>94</v>
      </c>
      <c r="E30" s="22">
        <v>600000</v>
      </c>
      <c r="F30" s="12">
        <f t="shared" si="4"/>
        <v>0</v>
      </c>
      <c r="G30" s="22">
        <f t="shared" ref="G30:V34" si="6">SUM(G31)</f>
        <v>0</v>
      </c>
      <c r="H30" s="22">
        <f t="shared" si="6"/>
        <v>0</v>
      </c>
      <c r="I30" s="22">
        <f t="shared" si="6"/>
        <v>0</v>
      </c>
      <c r="J30" s="22">
        <f t="shared" si="6"/>
        <v>0</v>
      </c>
      <c r="K30" s="22">
        <f t="shared" si="6"/>
        <v>0</v>
      </c>
      <c r="L30" s="22">
        <f t="shared" si="6"/>
        <v>0</v>
      </c>
      <c r="M30" s="22">
        <f t="shared" si="6"/>
        <v>0</v>
      </c>
      <c r="N30" s="22">
        <f t="shared" si="6"/>
        <v>0</v>
      </c>
      <c r="O30" s="22">
        <f t="shared" si="6"/>
        <v>447980</v>
      </c>
      <c r="P30" s="22" t="e">
        <f t="shared" si="6"/>
        <v>#REF!</v>
      </c>
      <c r="Q30" s="22" t="e">
        <f t="shared" si="6"/>
        <v>#REF!</v>
      </c>
      <c r="R30" s="22" t="e">
        <f t="shared" si="6"/>
        <v>#REF!</v>
      </c>
      <c r="S30" s="22" t="e">
        <f t="shared" si="6"/>
        <v>#REF!</v>
      </c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2">
        <v>600000</v>
      </c>
      <c r="CM30" s="21">
        <f t="shared" si="1"/>
        <v>0</v>
      </c>
    </row>
    <row r="31" spans="1:91" s="18" customFormat="1" ht="28.5" customHeight="1">
      <c r="A31" s="10">
        <v>5500</v>
      </c>
      <c r="B31" s="10">
        <v>215116</v>
      </c>
      <c r="C31" s="16" t="s">
        <v>69</v>
      </c>
      <c r="D31" s="10" t="s">
        <v>95</v>
      </c>
      <c r="E31" s="22">
        <v>360000</v>
      </c>
      <c r="F31" s="12">
        <f t="shared" si="4"/>
        <v>0</v>
      </c>
      <c r="G31" s="22">
        <f t="shared" si="6"/>
        <v>0</v>
      </c>
      <c r="H31" s="22">
        <f t="shared" si="6"/>
        <v>0</v>
      </c>
      <c r="I31" s="22">
        <f t="shared" si="6"/>
        <v>0</v>
      </c>
      <c r="J31" s="22">
        <f t="shared" si="6"/>
        <v>0</v>
      </c>
      <c r="K31" s="22">
        <f t="shared" si="6"/>
        <v>0</v>
      </c>
      <c r="L31" s="22">
        <f t="shared" si="6"/>
        <v>0</v>
      </c>
      <c r="M31" s="22">
        <f t="shared" si="6"/>
        <v>0</v>
      </c>
      <c r="N31" s="22">
        <f t="shared" si="6"/>
        <v>0</v>
      </c>
      <c r="O31" s="22">
        <f t="shared" si="6"/>
        <v>447980</v>
      </c>
      <c r="P31" s="22" t="e">
        <f t="shared" si="6"/>
        <v>#REF!</v>
      </c>
      <c r="Q31" s="22" t="e">
        <f t="shared" si="6"/>
        <v>#REF!</v>
      </c>
      <c r="R31" s="22" t="e">
        <f t="shared" si="6"/>
        <v>#REF!</v>
      </c>
      <c r="S31" s="22" t="e">
        <f t="shared" si="6"/>
        <v>#REF!</v>
      </c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2">
        <v>360000</v>
      </c>
      <c r="CM31" s="21">
        <f t="shared" si="1"/>
        <v>0</v>
      </c>
    </row>
    <row r="32" spans="1:91" s="18" customFormat="1" ht="28.5" customHeight="1">
      <c r="A32" s="10">
        <v>6900</v>
      </c>
      <c r="B32" s="10">
        <v>215127</v>
      </c>
      <c r="C32" s="16" t="s">
        <v>70</v>
      </c>
      <c r="D32" s="10" t="s">
        <v>96</v>
      </c>
      <c r="E32" s="22">
        <v>2262400</v>
      </c>
      <c r="F32" s="12">
        <f t="shared" si="4"/>
        <v>0</v>
      </c>
      <c r="G32" s="22">
        <f t="shared" si="6"/>
        <v>0</v>
      </c>
      <c r="H32" s="22">
        <f t="shared" si="6"/>
        <v>0</v>
      </c>
      <c r="I32" s="22">
        <f t="shared" si="6"/>
        <v>0</v>
      </c>
      <c r="J32" s="22">
        <f t="shared" si="6"/>
        <v>0</v>
      </c>
      <c r="K32" s="22">
        <f t="shared" si="6"/>
        <v>0</v>
      </c>
      <c r="L32" s="22">
        <f t="shared" si="6"/>
        <v>0</v>
      </c>
      <c r="M32" s="22">
        <f t="shared" si="6"/>
        <v>0</v>
      </c>
      <c r="N32" s="22">
        <f t="shared" si="6"/>
        <v>0</v>
      </c>
      <c r="O32" s="22">
        <f t="shared" si="6"/>
        <v>447980</v>
      </c>
      <c r="P32" s="22" t="e">
        <f t="shared" si="6"/>
        <v>#REF!</v>
      </c>
      <c r="Q32" s="22" t="e">
        <f t="shared" si="6"/>
        <v>#REF!</v>
      </c>
      <c r="R32" s="22" t="e">
        <f t="shared" si="6"/>
        <v>#REF!</v>
      </c>
      <c r="S32" s="22" t="e">
        <f t="shared" si="6"/>
        <v>#REF!</v>
      </c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2">
        <v>2262400</v>
      </c>
      <c r="CM32" s="21">
        <f t="shared" si="1"/>
        <v>0</v>
      </c>
    </row>
    <row r="33" spans="1:91" s="18" customFormat="1" ht="28.5" customHeight="1">
      <c r="A33" s="10">
        <v>7600</v>
      </c>
      <c r="B33" s="10">
        <v>215032</v>
      </c>
      <c r="C33" s="16" t="s">
        <v>71</v>
      </c>
      <c r="D33" s="10" t="s">
        <v>97</v>
      </c>
      <c r="E33" s="22">
        <v>1365840</v>
      </c>
      <c r="F33" s="12">
        <f t="shared" si="4"/>
        <v>0</v>
      </c>
      <c r="G33" s="22">
        <f t="shared" si="6"/>
        <v>0</v>
      </c>
      <c r="H33" s="22">
        <f t="shared" si="6"/>
        <v>0</v>
      </c>
      <c r="I33" s="22">
        <f t="shared" si="6"/>
        <v>0</v>
      </c>
      <c r="J33" s="22">
        <f t="shared" si="6"/>
        <v>0</v>
      </c>
      <c r="K33" s="22">
        <f t="shared" si="6"/>
        <v>0</v>
      </c>
      <c r="L33" s="22">
        <f t="shared" si="6"/>
        <v>0</v>
      </c>
      <c r="M33" s="22">
        <f t="shared" si="6"/>
        <v>0</v>
      </c>
      <c r="N33" s="22">
        <f t="shared" si="6"/>
        <v>0</v>
      </c>
      <c r="O33" s="22">
        <f t="shared" si="6"/>
        <v>447980</v>
      </c>
      <c r="P33" s="22" t="e">
        <f t="shared" si="6"/>
        <v>#REF!</v>
      </c>
      <c r="Q33" s="22" t="e">
        <f t="shared" si="6"/>
        <v>#REF!</v>
      </c>
      <c r="R33" s="22" t="e">
        <f t="shared" si="6"/>
        <v>#REF!</v>
      </c>
      <c r="S33" s="22" t="e">
        <f t="shared" si="6"/>
        <v>#REF!</v>
      </c>
      <c r="T33" s="22" t="e">
        <f t="shared" si="6"/>
        <v>#REF!</v>
      </c>
      <c r="U33" s="22">
        <f t="shared" si="6"/>
        <v>0</v>
      </c>
      <c r="V33" s="22">
        <f t="shared" si="6"/>
        <v>0</v>
      </c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2">
        <v>1365840</v>
      </c>
      <c r="CM33" s="21">
        <f t="shared" si="1"/>
        <v>0</v>
      </c>
    </row>
    <row r="34" spans="1:91" s="18" customFormat="1" ht="28.5" customHeight="1">
      <c r="A34" s="10">
        <v>8500</v>
      </c>
      <c r="B34" s="10">
        <v>215033</v>
      </c>
      <c r="C34" s="16" t="s">
        <v>72</v>
      </c>
      <c r="D34" s="10" t="s">
        <v>98</v>
      </c>
      <c r="E34" s="22">
        <v>700000</v>
      </c>
      <c r="F34" s="12">
        <f t="shared" si="4"/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f t="shared" si="6"/>
        <v>447980</v>
      </c>
      <c r="P34" s="22" t="e">
        <f t="shared" si="6"/>
        <v>#REF!</v>
      </c>
      <c r="Q34" s="22" t="e">
        <f t="shared" si="6"/>
        <v>#REF!</v>
      </c>
      <c r="R34" s="22" t="e">
        <f t="shared" si="6"/>
        <v>#REF!</v>
      </c>
      <c r="S34" s="22" t="e">
        <f t="shared" si="6"/>
        <v>#REF!</v>
      </c>
      <c r="T34" s="22" t="e">
        <f t="shared" si="6"/>
        <v>#REF!</v>
      </c>
      <c r="U34" s="22">
        <f t="shared" si="6"/>
        <v>0</v>
      </c>
      <c r="V34" s="22">
        <f t="shared" si="6"/>
        <v>0</v>
      </c>
      <c r="W34" s="22">
        <f t="shared" ref="W34:AD34" si="7">SUM(W35)</f>
        <v>0</v>
      </c>
      <c r="X34" s="22">
        <f t="shared" si="7"/>
        <v>0</v>
      </c>
      <c r="Y34" s="22">
        <f t="shared" si="7"/>
        <v>0</v>
      </c>
      <c r="Z34" s="22">
        <f t="shared" si="7"/>
        <v>0</v>
      </c>
      <c r="AA34" s="22">
        <f t="shared" si="7"/>
        <v>0</v>
      </c>
      <c r="AB34" s="22">
        <f t="shared" si="7"/>
        <v>0</v>
      </c>
      <c r="AC34" s="22">
        <f t="shared" si="7"/>
        <v>0</v>
      </c>
      <c r="AD34" s="22">
        <f t="shared" si="7"/>
        <v>0</v>
      </c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2">
        <v>700000</v>
      </c>
      <c r="CM34" s="21">
        <f t="shared" si="1"/>
        <v>0</v>
      </c>
    </row>
    <row r="35" spans="1:91" s="18" customFormat="1" ht="28.5" customHeight="1">
      <c r="A35" s="10" t="s">
        <v>73</v>
      </c>
      <c r="B35" s="10">
        <v>215133</v>
      </c>
      <c r="C35" s="16" t="s">
        <v>74</v>
      </c>
      <c r="D35" s="10" t="s">
        <v>99</v>
      </c>
      <c r="E35" s="22">
        <v>6892004.4000000004</v>
      </c>
      <c r="F35" s="12">
        <f t="shared" si="4"/>
        <v>6699423.3000000007</v>
      </c>
      <c r="G35" s="22">
        <v>489780</v>
      </c>
      <c r="H35" s="22">
        <v>526543.5</v>
      </c>
      <c r="I35" s="22">
        <v>405163.5</v>
      </c>
      <c r="J35" s="22">
        <v>664824.30000000005</v>
      </c>
      <c r="K35" s="22">
        <v>447980</v>
      </c>
      <c r="L35" s="22">
        <v>1215520</v>
      </c>
      <c r="M35" s="22">
        <v>1577280</v>
      </c>
      <c r="N35" s="22">
        <v>1372332</v>
      </c>
      <c r="O35" s="22">
        <v>447980</v>
      </c>
      <c r="P35" s="22" t="e">
        <f>SUM(#REF!)</f>
        <v>#REF!</v>
      </c>
      <c r="Q35" s="22" t="e">
        <f>SUM(#REF!)</f>
        <v>#REF!</v>
      </c>
      <c r="R35" s="22" t="e">
        <f>SUM(#REF!)</f>
        <v>#REF!</v>
      </c>
      <c r="S35" s="22" t="e">
        <f>SUM(#REF!)</f>
        <v>#REF!</v>
      </c>
      <c r="T35" s="22" t="e">
        <f>SUM(#REF!)</f>
        <v>#REF!</v>
      </c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2">
        <v>192581.1</v>
      </c>
      <c r="CM35" s="21">
        <f t="shared" si="1"/>
        <v>0.97205731615609536</v>
      </c>
    </row>
    <row r="36" spans="1:91" s="18" customFormat="1" ht="28.5" customHeight="1">
      <c r="A36" s="10">
        <v>6300</v>
      </c>
      <c r="B36" s="10" t="s">
        <v>122</v>
      </c>
      <c r="C36" s="1" t="s">
        <v>75</v>
      </c>
      <c r="D36" s="10" t="s">
        <v>123</v>
      </c>
      <c r="E36" s="22">
        <v>1760000</v>
      </c>
      <c r="F36" s="12">
        <f t="shared" si="4"/>
        <v>0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2">
        <v>1760000</v>
      </c>
      <c r="CM36" s="21">
        <f t="shared" si="1"/>
        <v>0</v>
      </c>
    </row>
    <row r="37" spans="1:91" s="18" customFormat="1" ht="28.5" customHeight="1">
      <c r="A37" s="10">
        <v>4100</v>
      </c>
      <c r="B37" s="10" t="s">
        <v>100</v>
      </c>
      <c r="C37" s="1" t="s">
        <v>76</v>
      </c>
      <c r="D37" s="10" t="s">
        <v>101</v>
      </c>
      <c r="E37" s="22">
        <v>2415000</v>
      </c>
      <c r="F37" s="12">
        <f t="shared" si="4"/>
        <v>0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2">
        <v>2415000</v>
      </c>
      <c r="CM37" s="21">
        <f t="shared" si="1"/>
        <v>0</v>
      </c>
    </row>
    <row r="38" spans="1:91" s="18" customFormat="1" ht="28.5" customHeight="1">
      <c r="A38" s="10">
        <v>4400</v>
      </c>
      <c r="B38" s="10">
        <v>215235</v>
      </c>
      <c r="C38" s="16" t="s">
        <v>77</v>
      </c>
      <c r="D38" s="11" t="s">
        <v>102</v>
      </c>
      <c r="E38" s="22">
        <v>300000</v>
      </c>
      <c r="F38" s="12">
        <f t="shared" si="4"/>
        <v>0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22">
        <v>300000</v>
      </c>
      <c r="CM38" s="21">
        <f t="shared" si="1"/>
        <v>0</v>
      </c>
    </row>
    <row r="39" spans="1:91" s="18" customFormat="1" ht="28.5" customHeight="1">
      <c r="A39" s="10">
        <v>4500</v>
      </c>
      <c r="B39" s="10">
        <v>215237</v>
      </c>
      <c r="C39" s="16" t="s">
        <v>78</v>
      </c>
      <c r="D39" s="11" t="s">
        <v>103</v>
      </c>
      <c r="E39" s="22">
        <v>1000000</v>
      </c>
      <c r="F39" s="12">
        <f t="shared" si="4"/>
        <v>0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22">
        <v>1000000</v>
      </c>
      <c r="CM39" s="21">
        <f t="shared" si="1"/>
        <v>0</v>
      </c>
    </row>
    <row r="40" spans="1:91" s="18" customFormat="1" ht="28.5" customHeight="1">
      <c r="A40" s="10">
        <v>5600</v>
      </c>
      <c r="B40" s="10">
        <v>215236</v>
      </c>
      <c r="C40" s="16" t="s">
        <v>79</v>
      </c>
      <c r="D40" s="11" t="s">
        <v>104</v>
      </c>
      <c r="E40" s="22">
        <v>700000</v>
      </c>
      <c r="F40" s="12">
        <f t="shared" si="4"/>
        <v>0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22">
        <v>700000</v>
      </c>
      <c r="CM40" s="21">
        <f t="shared" si="1"/>
        <v>0</v>
      </c>
    </row>
    <row r="41" spans="1:91" s="20" customFormat="1" ht="24.95" customHeight="1">
      <c r="A41" s="10">
        <v>6100</v>
      </c>
      <c r="B41" s="10">
        <v>215270</v>
      </c>
      <c r="C41" s="16" t="s">
        <v>80</v>
      </c>
      <c r="D41" s="11" t="s">
        <v>62</v>
      </c>
      <c r="E41" s="23">
        <v>2200000</v>
      </c>
      <c r="F41" s="12">
        <f t="shared" si="4"/>
        <v>0</v>
      </c>
      <c r="G41" s="12"/>
      <c r="H41" s="12"/>
      <c r="I41" s="13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23">
        <v>2200000</v>
      </c>
      <c r="CM41" s="21">
        <f t="shared" si="1"/>
        <v>0</v>
      </c>
    </row>
    <row r="42" spans="1:91" s="18" customFormat="1" ht="24.95" customHeight="1">
      <c r="A42" s="10">
        <v>4100</v>
      </c>
      <c r="B42" s="10">
        <v>215271</v>
      </c>
      <c r="C42" s="16" t="s">
        <v>81</v>
      </c>
      <c r="D42" s="11" t="s">
        <v>105</v>
      </c>
      <c r="E42" s="22">
        <v>2760000</v>
      </c>
      <c r="F42" s="12">
        <f t="shared" si="4"/>
        <v>0</v>
      </c>
      <c r="G42" s="22"/>
      <c r="H42" s="24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22">
        <v>2760000</v>
      </c>
      <c r="CM42" s="21">
        <f t="shared" si="1"/>
        <v>0</v>
      </c>
    </row>
    <row r="43" spans="1:91" s="18" customFormat="1" ht="24" customHeight="1">
      <c r="A43" s="10">
        <v>4300</v>
      </c>
      <c r="B43" s="10">
        <v>215272</v>
      </c>
      <c r="C43" s="16" t="s">
        <v>82</v>
      </c>
      <c r="D43" s="11" t="s">
        <v>83</v>
      </c>
      <c r="E43" s="22">
        <v>660000</v>
      </c>
      <c r="F43" s="12">
        <f t="shared" si="4"/>
        <v>0</v>
      </c>
      <c r="G43" s="22"/>
      <c r="H43" s="24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22">
        <v>660000</v>
      </c>
      <c r="CM43" s="21">
        <f t="shared" si="1"/>
        <v>0</v>
      </c>
    </row>
    <row r="44" spans="1:91" s="18" customFormat="1" ht="24.95" customHeight="1">
      <c r="A44" s="10">
        <v>4200</v>
      </c>
      <c r="B44" s="10">
        <v>215274</v>
      </c>
      <c r="C44" s="16" t="s">
        <v>84</v>
      </c>
      <c r="D44" s="11" t="s">
        <v>106</v>
      </c>
      <c r="E44" s="22">
        <v>1350000</v>
      </c>
      <c r="F44" s="12">
        <f t="shared" si="4"/>
        <v>0</v>
      </c>
      <c r="G44" s="22"/>
      <c r="H44" s="24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22">
        <v>1350000</v>
      </c>
      <c r="CM44" s="21">
        <f t="shared" si="1"/>
        <v>0</v>
      </c>
    </row>
    <row r="45" spans="1:91" s="18" customFormat="1" ht="24.95" customHeight="1">
      <c r="A45" s="10">
        <v>5300</v>
      </c>
      <c r="B45" s="10">
        <v>215275</v>
      </c>
      <c r="C45" s="16" t="s">
        <v>85</v>
      </c>
      <c r="D45" s="11" t="s">
        <v>107</v>
      </c>
      <c r="E45" s="22">
        <v>239000</v>
      </c>
      <c r="F45" s="12">
        <f t="shared" si="4"/>
        <v>0</v>
      </c>
      <c r="G45" s="22"/>
      <c r="H45" s="24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22">
        <v>239000</v>
      </c>
      <c r="CM45" s="21">
        <f t="shared" si="1"/>
        <v>0</v>
      </c>
    </row>
    <row r="46" spans="1:91" s="18" customFormat="1" ht="24.95" customHeight="1">
      <c r="A46" s="10">
        <v>5500</v>
      </c>
      <c r="B46" s="10">
        <v>215256</v>
      </c>
      <c r="C46" s="16" t="s">
        <v>86</v>
      </c>
      <c r="D46" s="11" t="s">
        <v>108</v>
      </c>
      <c r="E46" s="22">
        <v>1100000</v>
      </c>
      <c r="F46" s="12">
        <f t="shared" si="4"/>
        <v>0</v>
      </c>
      <c r="G46" s="22"/>
      <c r="H46" s="24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22">
        <v>1100000</v>
      </c>
      <c r="CM46" s="21">
        <f t="shared" si="1"/>
        <v>0</v>
      </c>
    </row>
    <row r="47" spans="1:91" s="18" customFormat="1" ht="24.95" customHeight="1">
      <c r="A47" s="10">
        <v>3300</v>
      </c>
      <c r="B47" s="10">
        <v>215008</v>
      </c>
      <c r="C47" s="16" t="s">
        <v>87</v>
      </c>
      <c r="D47" s="11" t="s">
        <v>28</v>
      </c>
      <c r="E47" s="23">
        <v>300000</v>
      </c>
      <c r="F47" s="12">
        <f t="shared" si="4"/>
        <v>0</v>
      </c>
      <c r="G47" s="22"/>
      <c r="H47" s="24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23">
        <v>300000</v>
      </c>
      <c r="CM47" s="21">
        <f t="shared" si="1"/>
        <v>0</v>
      </c>
    </row>
    <row r="48" spans="1:91" ht="24.95" customHeight="1">
      <c r="H48" s="6"/>
    </row>
    <row r="49" spans="3:8" ht="24.95" customHeight="1">
      <c r="C49" s="7"/>
      <c r="H49" s="6"/>
    </row>
    <row r="50" spans="3:8" ht="24.95" customHeight="1">
      <c r="C50" s="7"/>
      <c r="H50" s="6"/>
    </row>
    <row r="51" spans="3:8" ht="24.95" customHeight="1">
      <c r="C51" s="7"/>
      <c r="H51" s="6"/>
    </row>
    <row r="52" spans="3:8" ht="24.95" customHeight="1">
      <c r="C52" s="7"/>
      <c r="H52" s="6"/>
    </row>
    <row r="53" spans="3:8" ht="24.95" customHeight="1">
      <c r="C53" s="7"/>
    </row>
    <row r="54" spans="3:8" ht="24.95" customHeight="1">
      <c r="C54" s="7"/>
    </row>
    <row r="55" spans="3:8" ht="24.95" customHeight="1">
      <c r="C55" s="7"/>
    </row>
    <row r="56" spans="3:8" ht="24.95" customHeight="1">
      <c r="C56" s="7"/>
    </row>
    <row r="57" spans="3:8" ht="24.95" customHeight="1">
      <c r="C57" s="7"/>
    </row>
    <row r="58" spans="3:8" ht="24.95" customHeight="1">
      <c r="C58" s="7"/>
    </row>
    <row r="59" spans="3:8" ht="24.95" customHeight="1">
      <c r="C59" s="7"/>
    </row>
    <row r="60" spans="3:8" ht="24.95" customHeight="1">
      <c r="C60" s="7"/>
    </row>
    <row r="61" spans="3:8" ht="24.95" customHeight="1">
      <c r="C61" s="7"/>
    </row>
    <row r="62" spans="3:8" ht="24.95" customHeight="1">
      <c r="C62" s="7"/>
    </row>
    <row r="63" spans="3:8" ht="24.95" customHeight="1">
      <c r="C63" s="7"/>
    </row>
    <row r="64" spans="3:8" ht="24.95" customHeight="1">
      <c r="C64" s="7"/>
    </row>
  </sheetData>
  <mergeCells count="1">
    <mergeCell ref="A1:CM1"/>
  </mergeCells>
  <phoneticPr fontId="1" type="noConversion"/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1-10月我校国库集中支付财政资金（直接支付）执行进度表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2015-11-05T02:45:28Z</dcterms:modified>
</cp:coreProperties>
</file>